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Questa_cartella_di_lavoro" defaultThemeVersion="124226"/>
  <bookViews>
    <workbookView xWindow="480" yWindow="1680" windowWidth="12450" windowHeight="7665" activeTab="2"/>
  </bookViews>
  <sheets>
    <sheet name="Tabelle" sheetId="7" r:id="rId1"/>
    <sheet name="Prev" sheetId="19" r:id="rId2"/>
    <sheet name="Comm." sheetId="20" r:id="rId3"/>
  </sheets>
  <definedNames>
    <definedName name="_xlnm._FilterDatabase" localSheetId="1" hidden="1">Prev!$A$2:$AH$2</definedName>
  </definedNames>
  <calcPr calcId="125725"/>
</workbook>
</file>

<file path=xl/calcChain.xml><?xml version="1.0" encoding="utf-8"?>
<calcChain xmlns="http://schemas.openxmlformats.org/spreadsheetml/2006/main">
  <c r="O5" i="19"/>
  <c r="P5"/>
  <c r="Q5"/>
  <c r="R5"/>
  <c r="S5"/>
  <c r="T5"/>
  <c r="U5"/>
  <c r="V5"/>
  <c r="W5"/>
  <c r="X5"/>
  <c r="Y5"/>
  <c r="Z5"/>
  <c r="AA5"/>
  <c r="AB5"/>
  <c r="AC4" l="1"/>
  <c r="AD4" s="1"/>
  <c r="D13" i="7" l="1"/>
  <c r="D20" l="1"/>
  <c r="D19"/>
  <c r="D18"/>
  <c r="D17"/>
  <c r="D16"/>
  <c r="D15"/>
  <c r="D14"/>
  <c r="D12"/>
  <c r="D11"/>
  <c r="D10"/>
  <c r="D9"/>
  <c r="D8"/>
  <c r="D7"/>
  <c r="D6"/>
  <c r="D5"/>
  <c r="D4"/>
  <c r="D3"/>
  <c r="D2"/>
  <c r="L5" i="19" l="1"/>
  <c r="I5"/>
  <c r="N5"/>
  <c r="J5"/>
  <c r="K5"/>
  <c r="M5"/>
  <c r="AC5" l="1"/>
  <c r="AD5" s="1"/>
  <c r="AH4" s="1"/>
</calcChain>
</file>

<file path=xl/sharedStrings.xml><?xml version="1.0" encoding="utf-8"?>
<sst xmlns="http://schemas.openxmlformats.org/spreadsheetml/2006/main" count="191" uniqueCount="105">
  <si>
    <t>UT</t>
  </si>
  <si>
    <t>CO</t>
  </si>
  <si>
    <t>CS</t>
  </si>
  <si>
    <t>FO</t>
  </si>
  <si>
    <t>FS</t>
  </si>
  <si>
    <t>TO</t>
  </si>
  <si>
    <t>TS</t>
  </si>
  <si>
    <t>SL</t>
  </si>
  <si>
    <t>LA</t>
  </si>
  <si>
    <t>MF</t>
  </si>
  <si>
    <t>AT</t>
  </si>
  <si>
    <t>VA</t>
  </si>
  <si>
    <t>CQ</t>
  </si>
  <si>
    <t>ST</t>
  </si>
  <si>
    <t>TR</t>
  </si>
  <si>
    <t>AP</t>
  </si>
  <si>
    <t>TP</t>
  </si>
  <si>
    <t>TL</t>
  </si>
  <si>
    <t>Z3</t>
  </si>
  <si>
    <t>ER</t>
  </si>
  <si>
    <t>CLIENTE</t>
  </si>
  <si>
    <t>DESCRIZIONE</t>
  </si>
  <si>
    <t>Preventivo</t>
  </si>
  <si>
    <t>Note</t>
  </si>
  <si>
    <t>QTA'</t>
  </si>
  <si>
    <t>Commessa</t>
  </si>
  <si>
    <t>Lavorazione</t>
  </si>
  <si>
    <t>Cod Lav</t>
  </si>
  <si>
    <t>Costo orario</t>
  </si>
  <si>
    <t>F1</t>
  </si>
  <si>
    <t>Lavorazioni</t>
  </si>
  <si>
    <t>Costo al minuto</t>
  </si>
  <si>
    <t>F2</t>
  </si>
  <si>
    <t>17.0004</t>
  </si>
  <si>
    <t>17.0008</t>
  </si>
  <si>
    <t>17.0001</t>
  </si>
  <si>
    <t>17.0002</t>
  </si>
  <si>
    <t>PRV-001</t>
  </si>
  <si>
    <t>PRV-002</t>
  </si>
  <si>
    <t>PRV-003</t>
  </si>
  <si>
    <t>PRV-004</t>
  </si>
  <si>
    <t>PRV-005</t>
  </si>
  <si>
    <t>PRV-006</t>
  </si>
  <si>
    <t>PRV-007</t>
  </si>
  <si>
    <t>PRV-008</t>
  </si>
  <si>
    <t>COD</t>
  </si>
  <si>
    <t>DATA</t>
  </si>
  <si>
    <t>Input</t>
  </si>
  <si>
    <t>yyyyyy</t>
  </si>
  <si>
    <t>N° PREV</t>
  </si>
  <si>
    <t>N° Comm</t>
  </si>
  <si>
    <t>xxxxx</t>
  </si>
  <si>
    <t>zzzz</t>
  </si>
  <si>
    <t>SCONTO</t>
  </si>
  <si>
    <t>RICARICO</t>
  </si>
  <si>
    <t>IMPOSTO</t>
  </si>
  <si>
    <t>OFFERTA</t>
  </si>
  <si>
    <t>F3</t>
  </si>
  <si>
    <t>F4</t>
  </si>
  <si>
    <t>F5</t>
  </si>
  <si>
    <t>F6</t>
  </si>
  <si>
    <t>Fasi</t>
  </si>
  <si>
    <t>Min</t>
  </si>
  <si>
    <t>Costo</t>
  </si>
  <si>
    <t>N°Fasi</t>
  </si>
  <si>
    <t>F7</t>
  </si>
  <si>
    <t>F8</t>
  </si>
  <si>
    <t>F9</t>
  </si>
  <si>
    <t>TOT/Unit</t>
  </si>
  <si>
    <t>TOTALE</t>
  </si>
  <si>
    <t>N° Cm/Pv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</si>
  <si>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</si>
  <si>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</si>
  <si>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</si>
  <si>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</si>
  <si>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</si>
  <si>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</si>
  <si>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</si>
  <si>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</si>
  <si>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</si>
  <si>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</si>
  <si>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</si>
  <si>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NOTE</t>
  </si>
  <si>
    <t>Tipo 1</t>
  </si>
  <si>
    <t>Tipo 2</t>
  </si>
  <si>
    <t>Tipo 3</t>
  </si>
  <si>
    <t>Tipo 4</t>
  </si>
  <si>
    <t>Tipo 5</t>
  </si>
  <si>
    <t>Tipo 6</t>
  </si>
  <si>
    <t>Tipo 7</t>
  </si>
  <si>
    <t>Tipo 8</t>
  </si>
  <si>
    <t>Tipo 9</t>
  </si>
  <si>
    <t>Tipo 10</t>
  </si>
  <si>
    <t>Tipo 11</t>
  </si>
  <si>
    <t>Tipo 12</t>
  </si>
  <si>
    <t>Tipo 13</t>
  </si>
  <si>
    <t>Tipo 14</t>
  </si>
  <si>
    <t>Tipo 15</t>
  </si>
  <si>
    <t>Tipo 16</t>
  </si>
  <si>
    <t>Tipo 17</t>
  </si>
  <si>
    <t>Tipo 18</t>
  </si>
  <si>
    <t>Tipo 19</t>
  </si>
  <si>
    <t>Tipo 20</t>
  </si>
  <si>
    <t>Minuti</t>
  </si>
  <si>
    <t>Cost.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</si>
</sst>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4" fontId="11" fillId="5" borderId="1" xfId="1" applyNumberFormat="1" applyFont="1" applyFill="1" applyBorder="1" applyAlignment="1" applyProtection="1">
      <alignment horizontal="center" vertical="center"/>
      <protection locked="0"/>
    </xf>
    <xf numFmtId="0" fontId="0" fillId="7" borderId="1" xfId="0" applyFill="1" applyBorder="1"/>
    <xf numFmtId="164" fontId="0" fillId="0" borderId="0" xfId="0" applyNumberFormat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164" fontId="11" fillId="5" borderId="2" xfId="1" applyNumberFormat="1" applyFont="1" applyFill="1" applyBorder="1" applyAlignment="1" applyProtection="1">
      <alignment horizontal="center" vertical="center"/>
      <protection locked="0"/>
    </xf>
    <xf numFmtId="164" fontId="11" fillId="16" borderId="1" xfId="1" applyNumberFormat="1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/>
    <xf numFmtId="164" fontId="0" fillId="0" borderId="6" xfId="0" applyNumberFormat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7" fillId="8" borderId="6" xfId="0" applyNumberFormat="1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49" fontId="0" fillId="16" borderId="1" xfId="0" applyNumberFormat="1" applyFill="1" applyBorder="1" applyAlignment="1">
      <alignment horizontal="center" vertical="center"/>
    </xf>
    <xf numFmtId="164" fontId="0" fillId="0" borderId="1" xfId="0" applyNumberFormat="1" applyBorder="1"/>
    <xf numFmtId="0" fontId="0" fillId="17" borderId="17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>
      <alignment horizontal="center" vertical="center"/>
    </xf>
    <xf numFmtId="164" fontId="8" fillId="7" borderId="12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9" fontId="6" fillId="7" borderId="9" xfId="0" applyNumberFormat="1" applyFont="1" applyFill="1" applyBorder="1" applyAlignment="1">
      <alignment horizontal="center" vertical="center"/>
    </xf>
    <xf numFmtId="9" fontId="6" fillId="7" borderId="12" xfId="0" applyNumberFormat="1" applyFont="1" applyFill="1" applyBorder="1" applyAlignment="1">
      <alignment horizontal="center" vertical="center"/>
    </xf>
    <xf numFmtId="49" fontId="7" fillId="11" borderId="11" xfId="0" applyNumberFormat="1" applyFont="1" applyFill="1" applyBorder="1" applyAlignment="1">
      <alignment horizontal="center" vertical="center"/>
    </xf>
    <xf numFmtId="49" fontId="7" fillId="11" borderId="15" xfId="0" applyNumberFormat="1" applyFont="1" applyFill="1" applyBorder="1" applyAlignment="1">
      <alignment horizontal="center" vertical="center"/>
    </xf>
    <xf numFmtId="49" fontId="7" fillId="11" borderId="5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165" fontId="0" fillId="6" borderId="13" xfId="0" applyNumberFormat="1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165" fontId="0" fillId="6" borderId="6" xfId="0" applyNumberForma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164" fontId="5" fillId="8" borderId="8" xfId="0" applyNumberFormat="1" applyFont="1" applyFill="1" applyBorder="1" applyAlignment="1">
      <alignment horizontal="center" vertical="center"/>
    </xf>
    <xf numFmtId="164" fontId="5" fillId="8" borderId="16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</cellXfs>
  <cellStyles count="9">
    <cellStyle name="40% - Colore 1 2" xfId="8"/>
    <cellStyle name="Migliaia 2" xfId="6"/>
    <cellStyle name="Normale" xfId="0" builtinId="0"/>
    <cellStyle name="Normale 2" xfId="4"/>
    <cellStyle name="Normale 3" xfId="5"/>
    <cellStyle name="Normale 4" xfId="1"/>
    <cellStyle name="Percentuale 2" xfId="7"/>
    <cellStyle name="Valuta 2" xfId="3"/>
    <cellStyle name="Valuta 3" xfId="2"/>
  </cellStyles>
  <dxfs count="0"/>
  <tableStyles count="0" defaultTableStyle="TableStyleMedium2" defaultPivotStyle="PivotStyleLight16"/>
  <colors>
    <mruColors>
      <color rgb="FFFFFFCC"/>
      <color rgb="FFFFFFE7"/>
      <color rgb="FFFFFFF7"/>
      <color rgb="FFF3F907"/>
      <color rgb="FFFFFF99"/>
      <color rgb="FFFFFF9F"/>
      <color rgb="FFFFFFFF"/>
      <color rgb="FFFFFF66"/>
      <color rgb="FFFFFF00"/>
      <color rgb="FFE3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28575</xdr:rowOff>
    </xdr:from>
    <xdr:to>
      <xdr:col>2</xdr:col>
      <xdr:colOff>723900</xdr:colOff>
      <xdr:row>37</xdr:row>
      <xdr:rowOff>123825</xdr:rowOff>
    </xdr:to>
    <xdr:sp macro="" textlink="">
      <xdr:nvSpPr>
        <xdr:cNvPr id="2" name="Callout con freccia in su 1"/>
        <xdr:cNvSpPr/>
      </xdr:nvSpPr>
      <xdr:spPr>
        <a:xfrm>
          <a:off x="1047750" y="6477000"/>
          <a:ext cx="1314450" cy="2000250"/>
        </a:xfrm>
        <a:prstGeom prst="upArrowCallout">
          <a:avLst>
            <a:gd name="adj1" fmla="val 25000"/>
            <a:gd name="adj2" fmla="val 25000"/>
            <a:gd name="adj3" fmla="val 25000"/>
            <a:gd name="adj4" fmla="val 7450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Formule da inserire nella colonna B e C</a:t>
          </a:r>
        </a:p>
      </xdr:txBody>
    </xdr:sp>
    <xdr:clientData/>
  </xdr:twoCellAnchor>
  <xdr:twoCellAnchor>
    <xdr:from>
      <xdr:col>5</xdr:col>
      <xdr:colOff>180975</xdr:colOff>
      <xdr:row>4</xdr:row>
      <xdr:rowOff>219075</xdr:rowOff>
    </xdr:from>
    <xdr:to>
      <xdr:col>15</xdr:col>
      <xdr:colOff>533400</xdr:colOff>
      <xdr:row>21</xdr:row>
      <xdr:rowOff>66675</xdr:rowOff>
    </xdr:to>
    <xdr:sp macro="" textlink="">
      <xdr:nvSpPr>
        <xdr:cNvPr id="3" name="Rettangolo 2"/>
        <xdr:cNvSpPr/>
      </xdr:nvSpPr>
      <xdr:spPr>
        <a:xfrm>
          <a:off x="3819525" y="1285875"/>
          <a:ext cx="6448425" cy="38957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it-IT" sz="2000">
              <a:solidFill>
                <a:schemeClr val="tx1"/>
              </a:solidFill>
            </a:rPr>
            <a:t>Mi occorre una formula (da inserire in B6:B25 e C6:C25) che,</a:t>
          </a:r>
          <a:r>
            <a:rPr lang="it-IT" sz="2000" baseline="0">
              <a:solidFill>
                <a:schemeClr val="tx1"/>
              </a:solidFill>
            </a:rPr>
            <a:t> prendendo i dati nel foglio "Prev", mi sommi Ore e Costificazioni  dei tipi di lavorazione (UT, CO, ecc ecc...)  nella riga corrispondente il numero di commessa presente in A2  (ntendo la cella A2 di questo foglio)</a:t>
          </a:r>
        </a:p>
        <a:p>
          <a:pPr algn="l"/>
          <a:endParaRPr lang="it-IT" sz="2000" baseline="0">
            <a:solidFill>
              <a:schemeClr val="tx1"/>
            </a:solidFill>
          </a:endParaRPr>
        </a:p>
        <a:p>
          <a:pPr algn="l"/>
          <a:r>
            <a:rPr lang="it-IT" sz="2000" baseline="0">
              <a:solidFill>
                <a:schemeClr val="tx1"/>
              </a:solidFill>
            </a:rPr>
            <a:t>ES1: in C7 deve esserci la somma di: I5+L5 del foglio "prev"</a:t>
          </a:r>
        </a:p>
        <a:p>
          <a:pPr algn="l"/>
          <a:r>
            <a:rPr lang="it-IT" sz="2000" baseline="0">
              <a:solidFill>
                <a:schemeClr val="tx1"/>
              </a:solidFill>
            </a:rPr>
            <a:t>ES2: in B20 la somma: Foglio "prev"(K4+M4)</a:t>
          </a:r>
        </a:p>
        <a:p>
          <a:pPr algn="l"/>
          <a:endParaRPr lang="it-IT" sz="20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theme="2" tint="-9.9978637043366805E-2"/>
  </sheetPr>
  <dimension ref="A1:D21"/>
  <sheetViews>
    <sheetView workbookViewId="0">
      <pane ySplit="1" topLeftCell="A2" activePane="bottomLeft" state="frozen"/>
      <selection pane="bottomLeft" activeCell="B1" sqref="B1:B21"/>
    </sheetView>
  </sheetViews>
  <sheetFormatPr defaultRowHeight="15"/>
  <cols>
    <col min="1" max="1" width="24.5703125" customWidth="1"/>
    <col min="3" max="3" width="13.5703125" customWidth="1"/>
    <col min="4" max="4" width="12.28515625" customWidth="1"/>
  </cols>
  <sheetData>
    <row r="1" spans="1:4" s="3" customFormat="1" ht="42" customHeight="1">
      <c r="A1" s="7" t="s">
        <v>26</v>
      </c>
      <c r="B1" s="7" t="s">
        <v>27</v>
      </c>
      <c r="C1" s="7" t="s">
        <v>28</v>
      </c>
      <c r="D1" s="7" t="s">
        <v>31</v>
      </c>
    </row>
    <row r="2" spans="1:4" ht="15" customHeight="1">
      <c r="A2" s="5" t="s">
        <v>83</v>
      </c>
      <c r="B2" s="2" t="s">
        <v>0</v>
      </c>
      <c r="C2" s="8">
        <v>80</v>
      </c>
      <c r="D2" s="9">
        <f>C2/60</f>
        <v>1.3333333333333333</v>
      </c>
    </row>
    <row r="3" spans="1:4" ht="15" customHeight="1">
      <c r="A3" s="5" t="s">
        <v>84</v>
      </c>
      <c r="B3" s="2" t="s">
        <v>1</v>
      </c>
      <c r="C3" s="8">
        <v>90</v>
      </c>
      <c r="D3" s="9">
        <f t="shared" ref="D3:D20" si="0">C3/60</f>
        <v>1.5</v>
      </c>
    </row>
    <row r="4" spans="1:4" ht="15" customHeight="1">
      <c r="A4" s="5" t="s">
        <v>85</v>
      </c>
      <c r="B4" s="2" t="s">
        <v>2</v>
      </c>
      <c r="C4" s="8">
        <v>70</v>
      </c>
      <c r="D4" s="9">
        <f t="shared" si="0"/>
        <v>1.1666666666666667</v>
      </c>
    </row>
    <row r="5" spans="1:4" ht="15" customHeight="1">
      <c r="A5" s="5" t="s">
        <v>86</v>
      </c>
      <c r="B5" s="2" t="s">
        <v>3</v>
      </c>
      <c r="C5" s="8">
        <v>70</v>
      </c>
      <c r="D5" s="9">
        <f t="shared" si="0"/>
        <v>1.1666666666666667</v>
      </c>
    </row>
    <row r="6" spans="1:4">
      <c r="A6" s="5" t="s">
        <v>87</v>
      </c>
      <c r="B6" s="2" t="s">
        <v>4</v>
      </c>
      <c r="C6" s="8">
        <v>50</v>
      </c>
      <c r="D6" s="9">
        <f t="shared" si="0"/>
        <v>0.83333333333333337</v>
      </c>
    </row>
    <row r="7" spans="1:4">
      <c r="A7" s="5" t="s">
        <v>88</v>
      </c>
      <c r="B7" s="2" t="s">
        <v>5</v>
      </c>
      <c r="C7" s="8">
        <v>60</v>
      </c>
      <c r="D7" s="9">
        <f t="shared" si="0"/>
        <v>1</v>
      </c>
    </row>
    <row r="8" spans="1:4">
      <c r="A8" s="5" t="s">
        <v>89</v>
      </c>
      <c r="B8" s="2" t="s">
        <v>6</v>
      </c>
      <c r="C8" s="8">
        <v>50</v>
      </c>
      <c r="D8" s="9">
        <f t="shared" si="0"/>
        <v>0.83333333333333337</v>
      </c>
    </row>
    <row r="9" spans="1:4">
      <c r="A9" s="5" t="s">
        <v>90</v>
      </c>
      <c r="B9" s="2" t="s">
        <v>7</v>
      </c>
      <c r="C9" s="8">
        <v>100</v>
      </c>
      <c r="D9" s="9">
        <f t="shared" si="0"/>
        <v>1.6666666666666667</v>
      </c>
    </row>
    <row r="10" spans="1:4">
      <c r="A10" s="5" t="s">
        <v>91</v>
      </c>
      <c r="B10" s="2" t="s">
        <v>8</v>
      </c>
      <c r="C10" s="8">
        <v>70</v>
      </c>
      <c r="D10" s="9">
        <f t="shared" si="0"/>
        <v>1.1666666666666667</v>
      </c>
    </row>
    <row r="11" spans="1:4">
      <c r="A11" s="5" t="s">
        <v>92</v>
      </c>
      <c r="B11" s="2" t="s">
        <v>9</v>
      </c>
      <c r="C11" s="8">
        <v>70</v>
      </c>
      <c r="D11" s="9">
        <f t="shared" si="0"/>
        <v>1.1666666666666667</v>
      </c>
    </row>
    <row r="12" spans="1:4">
      <c r="A12" s="5" t="s">
        <v>93</v>
      </c>
      <c r="B12" s="2" t="s">
        <v>10</v>
      </c>
      <c r="C12" s="8">
        <v>60</v>
      </c>
      <c r="D12" s="9">
        <f t="shared" si="0"/>
        <v>1</v>
      </c>
    </row>
    <row r="13" spans="1:4">
      <c r="A13" s="5" t="s">
        <v>94</v>
      </c>
      <c r="B13" s="2" t="s">
        <v>11</v>
      </c>
      <c r="C13" s="8">
        <v>50</v>
      </c>
      <c r="D13" s="9">
        <f t="shared" si="0"/>
        <v>0.83333333333333337</v>
      </c>
    </row>
    <row r="14" spans="1:4">
      <c r="A14" s="5" t="s">
        <v>95</v>
      </c>
      <c r="B14" s="2" t="s">
        <v>12</v>
      </c>
      <c r="C14" s="8">
        <v>60</v>
      </c>
      <c r="D14" s="9">
        <f t="shared" si="0"/>
        <v>1</v>
      </c>
    </row>
    <row r="15" spans="1:4">
      <c r="A15" s="5" t="s">
        <v>96</v>
      </c>
      <c r="B15" s="2" t="s">
        <v>13</v>
      </c>
      <c r="C15" s="8">
        <v>110</v>
      </c>
      <c r="D15" s="9">
        <f t="shared" si="0"/>
        <v>1.8333333333333333</v>
      </c>
    </row>
    <row r="16" spans="1:4">
      <c r="A16" s="5" t="s">
        <v>97</v>
      </c>
      <c r="B16" s="2" t="s">
        <v>14</v>
      </c>
      <c r="C16" s="8">
        <v>60</v>
      </c>
      <c r="D16" s="9">
        <f t="shared" si="0"/>
        <v>1</v>
      </c>
    </row>
    <row r="17" spans="1:4">
      <c r="A17" s="5" t="s">
        <v>98</v>
      </c>
      <c r="B17" s="2" t="s">
        <v>15</v>
      </c>
      <c r="C17" s="8">
        <v>1</v>
      </c>
      <c r="D17" s="9">
        <f t="shared" si="0"/>
        <v>1.6666666666666666E-2</v>
      </c>
    </row>
    <row r="18" spans="1:4">
      <c r="A18" s="5" t="s">
        <v>99</v>
      </c>
      <c r="B18" s="2" t="s">
        <v>16</v>
      </c>
      <c r="C18" s="8">
        <v>30</v>
      </c>
      <c r="D18" s="9">
        <f t="shared" si="0"/>
        <v>0.5</v>
      </c>
    </row>
    <row r="19" spans="1:4">
      <c r="A19" s="5" t="s">
        <v>100</v>
      </c>
      <c r="B19" s="2" t="s">
        <v>17</v>
      </c>
      <c r="C19" s="8">
        <v>100</v>
      </c>
      <c r="D19" s="9">
        <f t="shared" si="0"/>
        <v>1.6666666666666667</v>
      </c>
    </row>
    <row r="20" spans="1:4">
      <c r="A20" s="5" t="s">
        <v>101</v>
      </c>
      <c r="B20" s="2" t="s">
        <v>19</v>
      </c>
      <c r="C20" s="8">
        <v>0.01</v>
      </c>
      <c r="D20" s="9">
        <f t="shared" si="0"/>
        <v>1.6666666666666666E-4</v>
      </c>
    </row>
    <row r="21" spans="1:4">
      <c r="A21" s="5" t="s">
        <v>102</v>
      </c>
      <c r="B21" s="2" t="s">
        <v>18</v>
      </c>
      <c r="C21" s="4">
        <v>0</v>
      </c>
      <c r="D21" s="9">
        <v>0</v>
      </c>
    </row>
  </sheetData>
  <pageMargins left="0.7" right="0.7" top="0.75" bottom="0.75" header="0.3" footer="0.3"/>
  <pageSetup paperSize="9" orientation="portrait" horizontalDpi="0" verticalDpi="0" r:id="rId1"/>
  <ignoredErrors>
    <ignoredError sqref="D2:D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AI56"/>
  <sheetViews>
    <sheetView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M4" sqref="M4"/>
    </sheetView>
  </sheetViews>
  <sheetFormatPr defaultRowHeight="15" outlineLevelCol="1"/>
  <cols>
    <col min="1" max="1" width="8.7109375" customWidth="1"/>
    <col min="2" max="2" width="9.7109375" style="1" customWidth="1"/>
    <col min="3" max="3" width="9.85546875" style="1" customWidth="1"/>
    <col min="4" max="4" width="16.5703125" customWidth="1"/>
    <col min="5" max="5" width="7.140625" customWidth="1"/>
    <col min="6" max="6" width="9.7109375" customWidth="1"/>
    <col min="7" max="7" width="16.28515625" customWidth="1"/>
    <col min="8" max="8" width="6.5703125" customWidth="1"/>
    <col min="9" max="17" width="10.7109375" customWidth="1"/>
    <col min="18" max="28" width="10.7109375" hidden="1" customWidth="1" outlineLevel="1"/>
    <col min="29" max="29" width="12.7109375" customWidth="1" collapsed="1"/>
    <col min="30" max="33" width="12.7109375" customWidth="1"/>
    <col min="34" max="34" width="24" customWidth="1"/>
    <col min="35" max="35" width="25.7109375" customWidth="1"/>
  </cols>
  <sheetData>
    <row r="1" spans="1:35" ht="35.25" customHeight="1">
      <c r="A1" s="66" t="s">
        <v>70</v>
      </c>
      <c r="B1" s="67"/>
      <c r="C1" s="68" t="s">
        <v>47</v>
      </c>
      <c r="D1" s="69"/>
      <c r="E1" s="69"/>
      <c r="F1" s="69"/>
      <c r="G1" s="69"/>
      <c r="H1" s="61" t="s">
        <v>30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3" t="s">
        <v>22</v>
      </c>
      <c r="AD1" s="63"/>
      <c r="AE1" s="63"/>
      <c r="AF1" s="63"/>
      <c r="AG1" s="63"/>
      <c r="AH1" s="63"/>
      <c r="AI1" s="33" t="s">
        <v>23</v>
      </c>
    </row>
    <row r="2" spans="1:35" s="1" customFormat="1" ht="26.25" customHeight="1" thickBot="1">
      <c r="A2" s="17" t="s">
        <v>50</v>
      </c>
      <c r="B2" s="18" t="s">
        <v>49</v>
      </c>
      <c r="C2" s="19" t="s">
        <v>46</v>
      </c>
      <c r="D2" s="20" t="s">
        <v>20</v>
      </c>
      <c r="E2" s="20" t="s">
        <v>24</v>
      </c>
      <c r="F2" s="20" t="s">
        <v>45</v>
      </c>
      <c r="G2" s="20" t="s">
        <v>21</v>
      </c>
      <c r="H2" s="21" t="s">
        <v>64</v>
      </c>
      <c r="I2" s="12" t="s">
        <v>29</v>
      </c>
      <c r="J2" s="12" t="s">
        <v>32</v>
      </c>
      <c r="K2" s="12" t="s">
        <v>57</v>
      </c>
      <c r="L2" s="12" t="s">
        <v>58</v>
      </c>
      <c r="M2" s="12" t="s">
        <v>59</v>
      </c>
      <c r="N2" s="12" t="s">
        <v>60</v>
      </c>
      <c r="O2" s="12" t="s">
        <v>65</v>
      </c>
      <c r="P2" s="12" t="s">
        <v>66</v>
      </c>
      <c r="Q2" s="12" t="s">
        <v>67</v>
      </c>
      <c r="R2" s="12" t="s">
        <v>71</v>
      </c>
      <c r="S2" s="12" t="s">
        <v>72</v>
      </c>
      <c r="T2" s="12" t="s">
        <v>73</v>
      </c>
      <c r="U2" s="12" t="s">
        <v>74</v>
      </c>
      <c r="V2" s="12" t="s">
        <v>75</v>
      </c>
      <c r="W2" s="12" t="s">
        <v>76</v>
      </c>
      <c r="X2" s="12" t="s">
        <v>77</v>
      </c>
      <c r="Y2" s="12" t="s">
        <v>78</v>
      </c>
      <c r="Z2" s="12" t="s">
        <v>79</v>
      </c>
      <c r="AA2" s="12" t="s">
        <v>80</v>
      </c>
      <c r="AB2" s="12" t="s">
        <v>81</v>
      </c>
      <c r="AC2" s="12" t="s">
        <v>68</v>
      </c>
      <c r="AD2" s="12" t="s">
        <v>69</v>
      </c>
      <c r="AE2" s="12" t="s">
        <v>53</v>
      </c>
      <c r="AF2" s="12" t="s">
        <v>54</v>
      </c>
      <c r="AG2" s="12" t="s">
        <v>55</v>
      </c>
      <c r="AH2" s="12" t="s">
        <v>56</v>
      </c>
      <c r="AI2" s="34" t="s">
        <v>82</v>
      </c>
    </row>
    <row r="3" spans="1:35" ht="15" customHeight="1">
      <c r="A3" s="52" t="s">
        <v>35</v>
      </c>
      <c r="B3" s="55" t="s">
        <v>37</v>
      </c>
      <c r="C3" s="58">
        <v>42797</v>
      </c>
      <c r="D3" s="47" t="s">
        <v>51</v>
      </c>
      <c r="E3" s="47">
        <v>3</v>
      </c>
      <c r="F3" s="47" t="s">
        <v>52</v>
      </c>
      <c r="G3" s="47" t="s">
        <v>48</v>
      </c>
      <c r="H3" s="22" t="s">
        <v>61</v>
      </c>
      <c r="I3" s="28" t="s">
        <v>1</v>
      </c>
      <c r="J3" s="28" t="s">
        <v>3</v>
      </c>
      <c r="K3" s="29" t="s">
        <v>14</v>
      </c>
      <c r="L3" s="28" t="s">
        <v>1</v>
      </c>
      <c r="M3" s="28" t="s">
        <v>14</v>
      </c>
      <c r="N3" s="28" t="s">
        <v>2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14"/>
      <c r="AD3" s="14"/>
      <c r="AE3" s="14"/>
      <c r="AF3" s="15"/>
      <c r="AG3" s="15"/>
      <c r="AH3" s="15"/>
      <c r="AI3" s="38"/>
    </row>
    <row r="4" spans="1:35" ht="21" customHeight="1">
      <c r="A4" s="53"/>
      <c r="B4" s="56"/>
      <c r="C4" s="59"/>
      <c r="D4" s="48"/>
      <c r="E4" s="48"/>
      <c r="F4" s="48"/>
      <c r="G4" s="48"/>
      <c r="H4" s="23" t="s">
        <v>62</v>
      </c>
      <c r="I4" s="11">
        <v>60</v>
      </c>
      <c r="J4" s="11">
        <v>2</v>
      </c>
      <c r="K4" s="11">
        <v>1</v>
      </c>
      <c r="L4" s="11">
        <v>1</v>
      </c>
      <c r="M4" s="11">
        <v>7</v>
      </c>
      <c r="N4" s="11">
        <v>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0">
        <f>SUM(I4:AB4)</f>
        <v>74</v>
      </c>
      <c r="AD4" s="31">
        <f>IF(E3="",AC4,AC4*E3)</f>
        <v>222</v>
      </c>
      <c r="AE4" s="50">
        <v>0.1</v>
      </c>
      <c r="AF4" s="50"/>
      <c r="AG4" s="43"/>
      <c r="AH4" s="64">
        <f>IF(AG4&lt;&gt;"",AG4,IF(AD5="","",IF(AND(AE4="",AF4=""),AD5,IF(AE4&lt;&gt;"",(AD5-AD5*AE4),IF(AF4&lt;&gt;"",AD5+AD5*AF4)))))</f>
        <v>284.39999999999998</v>
      </c>
      <c r="AI4" s="39"/>
    </row>
    <row r="5" spans="1:35" ht="21" customHeight="1" thickBot="1">
      <c r="A5" s="54"/>
      <c r="B5" s="57"/>
      <c r="C5" s="60"/>
      <c r="D5" s="49"/>
      <c r="E5" s="49"/>
      <c r="F5" s="49"/>
      <c r="G5" s="49"/>
      <c r="H5" s="24" t="s">
        <v>63</v>
      </c>
      <c r="I5" s="16">
        <f>IF(I3="","",VLOOKUP(I3,Tabelle!$B$2:$D$26,3,FALSE)*I4)</f>
        <v>90</v>
      </c>
      <c r="J5" s="16">
        <f>IF(J3="","",VLOOKUP(J3,Tabelle!$B$2:$D$26,3,FALSE)*J4)</f>
        <v>2.3333333333333335</v>
      </c>
      <c r="K5" s="16">
        <f>IF(K3="","",VLOOKUP(K3,Tabelle!$B$2:$D$26,3,FALSE)*K4)</f>
        <v>1</v>
      </c>
      <c r="L5" s="16">
        <f>IF(L3="","",VLOOKUP(L3,Tabelle!$B$2:$D$26,3,FALSE)*L4)</f>
        <v>1.5</v>
      </c>
      <c r="M5" s="16">
        <f>IF(M3="","",VLOOKUP(M3,Tabelle!$B$2:$D$26,3,FALSE)*M4)</f>
        <v>7</v>
      </c>
      <c r="N5" s="16">
        <f>IF(N3="","",VLOOKUP(N3,Tabelle!$B$2:$D$26,3,FALSE)*N4)</f>
        <v>3.5</v>
      </c>
      <c r="O5" s="16" t="str">
        <f>IF(O3="","",VLOOKUP(O3,Tabelle!$B$2:$D$26,3,FALSE)*O4)</f>
        <v/>
      </c>
      <c r="P5" s="16" t="str">
        <f>IF(P3="","",VLOOKUP(P3,Tabelle!$B$2:$D$26,3,FALSE)*P4)</f>
        <v/>
      </c>
      <c r="Q5" s="16" t="str">
        <f>IF(Q3="","",VLOOKUP(Q3,Tabelle!$B$2:$D$26,3,FALSE)*Q4)</f>
        <v/>
      </c>
      <c r="R5" s="16" t="str">
        <f>IF(R3="","",VLOOKUP(R3,Tabelle!$B$2:$D$26,3,FALSE)*R4)</f>
        <v/>
      </c>
      <c r="S5" s="16" t="str">
        <f>IF(S3="","",VLOOKUP(S3,Tabelle!$B$2:$D$26,3,FALSE)*S4)</f>
        <v/>
      </c>
      <c r="T5" s="16" t="str">
        <f>IF(T3="","",VLOOKUP(T3,Tabelle!$B$2:$D$26,3,FALSE)*T4)</f>
        <v/>
      </c>
      <c r="U5" s="16" t="str">
        <f>IF(U3="","",VLOOKUP(U3,Tabelle!$B$2:$D$26,3,FALSE)*U4)</f>
        <v/>
      </c>
      <c r="V5" s="16" t="str">
        <f>IF(V3="","",VLOOKUP(V3,Tabelle!$B$2:$D$26,3,FALSE)*V4)</f>
        <v/>
      </c>
      <c r="W5" s="16" t="str">
        <f>IF(W3="","",VLOOKUP(W3,Tabelle!$B$2:$D$26,3,FALSE)*W4)</f>
        <v/>
      </c>
      <c r="X5" s="16" t="str">
        <f>IF(X3="","",VLOOKUP(X3,Tabelle!$B$2:$D$26,3,FALSE)*X4)</f>
        <v/>
      </c>
      <c r="Y5" s="16" t="str">
        <f>IF(Y3="","",VLOOKUP(Y3,Tabelle!$B$2:$D$26,3,FALSE)*Y4)</f>
        <v/>
      </c>
      <c r="Z5" s="16" t="str">
        <f>IF(Z3="","",VLOOKUP(Z3,Tabelle!$B$2:$D$26,3,FALSE)*Z4)</f>
        <v/>
      </c>
      <c r="AA5" s="16" t="str">
        <f>IF(AA3="","",VLOOKUP(AA3,Tabelle!$B$2:$D$26,3,FALSE)*AA4)</f>
        <v/>
      </c>
      <c r="AB5" s="16" t="str">
        <f>IF(AB3="","",VLOOKUP(AB3,Tabelle!$B$2:$D$26,3,FALSE)*AB4)</f>
        <v/>
      </c>
      <c r="AC5" s="30">
        <f>SUM(I5:AB5)</f>
        <v>105.33333333333333</v>
      </c>
      <c r="AD5" s="32">
        <f>IF(E3="",AC5,AC5*E3)</f>
        <v>316</v>
      </c>
      <c r="AE5" s="51"/>
      <c r="AF5" s="51"/>
      <c r="AG5" s="44"/>
      <c r="AH5" s="65"/>
      <c r="AI5" s="40"/>
    </row>
    <row r="6" spans="1:35" ht="15" customHeight="1">
      <c r="A6" s="52" t="s">
        <v>36</v>
      </c>
      <c r="B6" s="55" t="s">
        <v>38</v>
      </c>
      <c r="C6" s="58">
        <v>42798</v>
      </c>
      <c r="D6" s="47" t="s">
        <v>51</v>
      </c>
      <c r="E6" s="47">
        <v>4</v>
      </c>
      <c r="F6" s="47" t="s">
        <v>52</v>
      </c>
      <c r="G6" s="47" t="s">
        <v>48</v>
      </c>
      <c r="H6" s="25" t="s">
        <v>61</v>
      </c>
      <c r="I6" s="28" t="s">
        <v>1</v>
      </c>
      <c r="J6" s="28" t="s">
        <v>3</v>
      </c>
      <c r="K6" s="29" t="s">
        <v>14</v>
      </c>
      <c r="L6" s="28" t="s">
        <v>1</v>
      </c>
      <c r="M6" s="28" t="s">
        <v>14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14"/>
      <c r="AD6" s="14"/>
      <c r="AE6" s="14"/>
      <c r="AF6" s="15"/>
      <c r="AG6" s="15"/>
      <c r="AH6" s="15"/>
      <c r="AI6" s="38"/>
    </row>
    <row r="7" spans="1:35" ht="21" customHeight="1">
      <c r="A7" s="53"/>
      <c r="B7" s="56"/>
      <c r="C7" s="59"/>
      <c r="D7" s="48"/>
      <c r="E7" s="48"/>
      <c r="F7" s="48"/>
      <c r="G7" s="48"/>
      <c r="H7" s="26" t="s">
        <v>62</v>
      </c>
      <c r="I7" s="11">
        <v>3</v>
      </c>
      <c r="J7" s="11">
        <v>2</v>
      </c>
      <c r="K7" s="11">
        <v>10</v>
      </c>
      <c r="L7" s="11">
        <v>11</v>
      </c>
      <c r="M7" s="11">
        <v>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0">
        <v>55</v>
      </c>
      <c r="AD7" s="31">
        <v>165</v>
      </c>
      <c r="AE7" s="41"/>
      <c r="AF7" s="41"/>
      <c r="AG7" s="43"/>
      <c r="AH7" s="45"/>
      <c r="AI7" s="39"/>
    </row>
    <row r="8" spans="1:35" ht="21" customHeight="1" thickBot="1">
      <c r="A8" s="54"/>
      <c r="B8" s="57"/>
      <c r="C8" s="60"/>
      <c r="D8" s="49"/>
      <c r="E8" s="49"/>
      <c r="F8" s="49"/>
      <c r="G8" s="49"/>
      <c r="H8" s="27" t="s">
        <v>63</v>
      </c>
      <c r="I8" s="16">
        <v>33</v>
      </c>
      <c r="J8" s="16">
        <v>15</v>
      </c>
      <c r="K8" s="16">
        <v>150</v>
      </c>
      <c r="L8" s="16">
        <v>150</v>
      </c>
      <c r="M8" s="16">
        <v>2500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30">
        <v>5890</v>
      </c>
      <c r="AD8" s="32">
        <v>17670</v>
      </c>
      <c r="AE8" s="42"/>
      <c r="AF8" s="42"/>
      <c r="AG8" s="44"/>
      <c r="AH8" s="46"/>
      <c r="AI8" s="40"/>
    </row>
    <row r="9" spans="1:35" ht="15" customHeight="1">
      <c r="A9" s="52"/>
      <c r="B9" s="55" t="s">
        <v>39</v>
      </c>
      <c r="C9" s="58">
        <v>42799</v>
      </c>
      <c r="D9" s="47" t="s">
        <v>51</v>
      </c>
      <c r="E9" s="47">
        <v>5</v>
      </c>
      <c r="F9" s="47" t="s">
        <v>52</v>
      </c>
      <c r="G9" s="47" t="s">
        <v>48</v>
      </c>
      <c r="H9" s="22" t="s">
        <v>61</v>
      </c>
      <c r="I9" s="28" t="s">
        <v>1</v>
      </c>
      <c r="J9" s="28" t="s">
        <v>3</v>
      </c>
      <c r="K9" s="29" t="s">
        <v>14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14"/>
      <c r="AD9" s="14"/>
      <c r="AE9" s="14"/>
      <c r="AF9" s="15"/>
      <c r="AG9" s="15"/>
      <c r="AH9" s="15"/>
      <c r="AI9" s="38"/>
    </row>
    <row r="10" spans="1:35" ht="21" customHeight="1">
      <c r="A10" s="53"/>
      <c r="B10" s="56"/>
      <c r="C10" s="59"/>
      <c r="D10" s="48"/>
      <c r="E10" s="48"/>
      <c r="F10" s="48"/>
      <c r="G10" s="48"/>
      <c r="H10" s="23" t="s">
        <v>62</v>
      </c>
      <c r="I10" s="11">
        <v>3</v>
      </c>
      <c r="J10" s="11">
        <v>2</v>
      </c>
      <c r="K10" s="11">
        <v>10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0">
        <v>55</v>
      </c>
      <c r="AD10" s="31">
        <v>165</v>
      </c>
      <c r="AE10" s="41"/>
      <c r="AF10" s="41"/>
      <c r="AG10" s="43"/>
      <c r="AH10" s="45"/>
      <c r="AI10" s="39"/>
    </row>
    <row r="11" spans="1:35" ht="21" customHeight="1" thickBot="1">
      <c r="A11" s="54"/>
      <c r="B11" s="57"/>
      <c r="C11" s="60"/>
      <c r="D11" s="49"/>
      <c r="E11" s="49"/>
      <c r="F11" s="49"/>
      <c r="G11" s="49"/>
      <c r="H11" s="24" t="s">
        <v>63</v>
      </c>
      <c r="I11" s="16">
        <v>33</v>
      </c>
      <c r="J11" s="16">
        <v>15</v>
      </c>
      <c r="K11" s="16">
        <v>150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30">
        <v>9780</v>
      </c>
      <c r="AD11" s="32">
        <v>29340</v>
      </c>
      <c r="AE11" s="42"/>
      <c r="AF11" s="42"/>
      <c r="AG11" s="44"/>
      <c r="AH11" s="46"/>
      <c r="AI11" s="40"/>
    </row>
    <row r="12" spans="1:35" ht="15" customHeight="1">
      <c r="A12" s="52" t="s">
        <v>33</v>
      </c>
      <c r="B12" s="55" t="s">
        <v>40</v>
      </c>
      <c r="C12" s="58">
        <v>42800</v>
      </c>
      <c r="D12" s="47" t="s">
        <v>51</v>
      </c>
      <c r="E12" s="47">
        <v>2</v>
      </c>
      <c r="F12" s="47" t="s">
        <v>52</v>
      </c>
      <c r="G12" s="47" t="s">
        <v>48</v>
      </c>
      <c r="H12" s="25" t="s">
        <v>61</v>
      </c>
      <c r="I12" s="28" t="s">
        <v>1</v>
      </c>
      <c r="J12" s="28" t="s">
        <v>3</v>
      </c>
      <c r="K12" s="29" t="s">
        <v>14</v>
      </c>
      <c r="L12" s="28" t="s">
        <v>1</v>
      </c>
      <c r="M12" s="28" t="s">
        <v>14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14"/>
      <c r="AD12" s="14"/>
      <c r="AE12" s="14"/>
      <c r="AF12" s="15"/>
      <c r="AG12" s="15"/>
      <c r="AH12" s="15"/>
      <c r="AI12" s="38"/>
    </row>
    <row r="13" spans="1:35" ht="21" customHeight="1">
      <c r="A13" s="53"/>
      <c r="B13" s="56"/>
      <c r="C13" s="59"/>
      <c r="D13" s="48"/>
      <c r="E13" s="48"/>
      <c r="F13" s="48"/>
      <c r="G13" s="48"/>
      <c r="H13" s="26" t="s">
        <v>62</v>
      </c>
      <c r="I13" s="11">
        <v>3</v>
      </c>
      <c r="J13" s="11">
        <v>2</v>
      </c>
      <c r="K13" s="11">
        <v>10</v>
      </c>
      <c r="L13" s="11">
        <v>11</v>
      </c>
      <c r="M13" s="11">
        <v>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0">
        <v>55</v>
      </c>
      <c r="AD13" s="31">
        <v>165</v>
      </c>
      <c r="AE13" s="41"/>
      <c r="AF13" s="41"/>
      <c r="AG13" s="43"/>
      <c r="AH13" s="45"/>
      <c r="AI13" s="39"/>
    </row>
    <row r="14" spans="1:35" ht="21" customHeight="1" thickBot="1">
      <c r="A14" s="54"/>
      <c r="B14" s="57"/>
      <c r="C14" s="60"/>
      <c r="D14" s="49"/>
      <c r="E14" s="49"/>
      <c r="F14" s="49"/>
      <c r="G14" s="49"/>
      <c r="H14" s="27" t="s">
        <v>63</v>
      </c>
      <c r="I14" s="16">
        <v>33</v>
      </c>
      <c r="J14" s="16">
        <v>15</v>
      </c>
      <c r="K14" s="16">
        <v>150</v>
      </c>
      <c r="L14" s="16">
        <v>150</v>
      </c>
      <c r="M14" s="16">
        <v>2500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30">
        <v>13670</v>
      </c>
      <c r="AD14" s="32">
        <v>41010</v>
      </c>
      <c r="AE14" s="42"/>
      <c r="AF14" s="42"/>
      <c r="AG14" s="44"/>
      <c r="AH14" s="46"/>
      <c r="AI14" s="40"/>
    </row>
    <row r="15" spans="1:35" ht="15" customHeight="1">
      <c r="A15" s="52"/>
      <c r="B15" s="55" t="s">
        <v>41</v>
      </c>
      <c r="C15" s="58">
        <v>42801</v>
      </c>
      <c r="D15" s="47" t="s">
        <v>51</v>
      </c>
      <c r="E15" s="47">
        <v>2</v>
      </c>
      <c r="F15" s="47" t="s">
        <v>52</v>
      </c>
      <c r="G15" s="47" t="s">
        <v>48</v>
      </c>
      <c r="H15" s="22" t="s">
        <v>61</v>
      </c>
      <c r="I15" s="28" t="s">
        <v>1</v>
      </c>
      <c r="J15" s="28" t="s">
        <v>3</v>
      </c>
      <c r="K15" s="29" t="s">
        <v>14</v>
      </c>
      <c r="L15" s="28" t="s">
        <v>1</v>
      </c>
      <c r="M15" s="28" t="s">
        <v>14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14"/>
      <c r="AD15" s="14"/>
      <c r="AE15" s="14"/>
      <c r="AF15" s="15"/>
      <c r="AG15" s="15"/>
      <c r="AH15" s="15"/>
      <c r="AI15" s="38"/>
    </row>
    <row r="16" spans="1:35" ht="21" customHeight="1">
      <c r="A16" s="53"/>
      <c r="B16" s="56"/>
      <c r="C16" s="59"/>
      <c r="D16" s="48"/>
      <c r="E16" s="48"/>
      <c r="F16" s="48"/>
      <c r="G16" s="48"/>
      <c r="H16" s="23" t="s">
        <v>62</v>
      </c>
      <c r="I16" s="11">
        <v>3</v>
      </c>
      <c r="J16" s="11">
        <v>2</v>
      </c>
      <c r="K16" s="11">
        <v>10</v>
      </c>
      <c r="L16" s="11">
        <v>11</v>
      </c>
      <c r="M16" s="11">
        <v>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0">
        <v>55</v>
      </c>
      <c r="AD16" s="31">
        <v>165</v>
      </c>
      <c r="AE16" s="41"/>
      <c r="AF16" s="41"/>
      <c r="AG16" s="43"/>
      <c r="AH16" s="45"/>
      <c r="AI16" s="39"/>
    </row>
    <row r="17" spans="1:35" ht="21" customHeight="1" thickBot="1">
      <c r="A17" s="54"/>
      <c r="B17" s="57"/>
      <c r="C17" s="60"/>
      <c r="D17" s="49"/>
      <c r="E17" s="49"/>
      <c r="F17" s="49"/>
      <c r="G17" s="49"/>
      <c r="H17" s="24" t="s">
        <v>63</v>
      </c>
      <c r="I17" s="16">
        <v>33</v>
      </c>
      <c r="J17" s="16">
        <v>15</v>
      </c>
      <c r="K17" s="16">
        <v>150</v>
      </c>
      <c r="L17" s="16">
        <v>150</v>
      </c>
      <c r="M17" s="16">
        <v>2500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30">
        <v>17560</v>
      </c>
      <c r="AD17" s="32">
        <v>52680</v>
      </c>
      <c r="AE17" s="42"/>
      <c r="AF17" s="42"/>
      <c r="AG17" s="44"/>
      <c r="AH17" s="46"/>
      <c r="AI17" s="40"/>
    </row>
    <row r="18" spans="1:35" ht="15" customHeight="1">
      <c r="A18" s="52" t="s">
        <v>34</v>
      </c>
      <c r="B18" s="55" t="s">
        <v>42</v>
      </c>
      <c r="C18" s="58">
        <v>42802</v>
      </c>
      <c r="D18" s="47" t="s">
        <v>51</v>
      </c>
      <c r="E18" s="47">
        <v>1</v>
      </c>
      <c r="F18" s="47" t="s">
        <v>52</v>
      </c>
      <c r="G18" s="47" t="s">
        <v>48</v>
      </c>
      <c r="H18" s="25" t="s">
        <v>61</v>
      </c>
      <c r="I18" s="28" t="s">
        <v>1</v>
      </c>
      <c r="J18" s="28" t="s">
        <v>3</v>
      </c>
      <c r="K18" s="29" t="s">
        <v>14</v>
      </c>
      <c r="L18" s="28" t="s">
        <v>1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14"/>
      <c r="AD18" s="14"/>
      <c r="AE18" s="14"/>
      <c r="AF18" s="15"/>
      <c r="AG18" s="15"/>
      <c r="AH18" s="15"/>
      <c r="AI18" s="38"/>
    </row>
    <row r="19" spans="1:35" ht="21" customHeight="1">
      <c r="A19" s="53"/>
      <c r="B19" s="56"/>
      <c r="C19" s="59"/>
      <c r="D19" s="48"/>
      <c r="E19" s="48"/>
      <c r="F19" s="48"/>
      <c r="G19" s="48"/>
      <c r="H19" s="26" t="s">
        <v>62</v>
      </c>
      <c r="I19" s="11">
        <v>3</v>
      </c>
      <c r="J19" s="11">
        <v>2</v>
      </c>
      <c r="K19" s="11">
        <v>10</v>
      </c>
      <c r="L19" s="11">
        <v>11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0">
        <v>55</v>
      </c>
      <c r="AD19" s="31">
        <v>165</v>
      </c>
      <c r="AE19" s="41"/>
      <c r="AF19" s="41"/>
      <c r="AG19" s="43"/>
      <c r="AH19" s="45"/>
      <c r="AI19" s="39"/>
    </row>
    <row r="20" spans="1:35" ht="21" customHeight="1" thickBot="1">
      <c r="A20" s="54"/>
      <c r="B20" s="57"/>
      <c r="C20" s="60"/>
      <c r="D20" s="49"/>
      <c r="E20" s="49"/>
      <c r="F20" s="49"/>
      <c r="G20" s="49"/>
      <c r="H20" s="27" t="s">
        <v>63</v>
      </c>
      <c r="I20" s="16">
        <v>33</v>
      </c>
      <c r="J20" s="16">
        <v>15</v>
      </c>
      <c r="K20" s="16">
        <v>150</v>
      </c>
      <c r="L20" s="16">
        <v>150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30">
        <v>21450</v>
      </c>
      <c r="AD20" s="32">
        <v>64350</v>
      </c>
      <c r="AE20" s="42"/>
      <c r="AF20" s="42"/>
      <c r="AG20" s="44"/>
      <c r="AH20" s="46"/>
      <c r="AI20" s="40"/>
    </row>
    <row r="21" spans="1:35" ht="15" customHeight="1">
      <c r="A21" s="52"/>
      <c r="B21" s="55" t="s">
        <v>43</v>
      </c>
      <c r="C21" s="58"/>
      <c r="D21" s="47"/>
      <c r="E21" s="47"/>
      <c r="F21" s="47"/>
      <c r="G21" s="47"/>
      <c r="H21" s="22" t="s">
        <v>61</v>
      </c>
      <c r="I21" s="13"/>
      <c r="J21" s="28"/>
      <c r="K21" s="29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14"/>
      <c r="AD21" s="14"/>
      <c r="AE21" s="14"/>
      <c r="AF21" s="15"/>
      <c r="AG21" s="15"/>
      <c r="AH21" s="15"/>
      <c r="AI21" s="38"/>
    </row>
    <row r="22" spans="1:35" ht="21" customHeight="1">
      <c r="A22" s="53"/>
      <c r="B22" s="56"/>
      <c r="C22" s="59"/>
      <c r="D22" s="48"/>
      <c r="E22" s="48"/>
      <c r="F22" s="48"/>
      <c r="G22" s="48"/>
      <c r="H22" s="23" t="s">
        <v>62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0"/>
      <c r="AD22" s="31"/>
      <c r="AE22" s="41"/>
      <c r="AF22" s="41"/>
      <c r="AG22" s="43"/>
      <c r="AH22" s="45"/>
      <c r="AI22" s="39"/>
    </row>
    <row r="23" spans="1:35" ht="21" customHeight="1" thickBot="1">
      <c r="A23" s="54"/>
      <c r="B23" s="57"/>
      <c r="C23" s="60"/>
      <c r="D23" s="49"/>
      <c r="E23" s="49"/>
      <c r="F23" s="49"/>
      <c r="G23" s="49"/>
      <c r="H23" s="24" t="s">
        <v>63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30"/>
      <c r="AD23" s="32"/>
      <c r="AE23" s="42"/>
      <c r="AF23" s="42"/>
      <c r="AG23" s="44"/>
      <c r="AH23" s="46"/>
      <c r="AI23" s="40"/>
    </row>
    <row r="24" spans="1:35" ht="15" customHeight="1">
      <c r="A24" s="52"/>
      <c r="B24" s="55" t="s">
        <v>44</v>
      </c>
      <c r="C24" s="58"/>
      <c r="D24" s="47"/>
      <c r="E24" s="47"/>
      <c r="F24" s="47"/>
      <c r="G24" s="47"/>
      <c r="H24" s="25" t="s">
        <v>61</v>
      </c>
      <c r="I24" s="28"/>
      <c r="J24" s="28"/>
      <c r="K24" s="29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14"/>
      <c r="AD24" s="14"/>
      <c r="AE24" s="14"/>
      <c r="AF24" s="15"/>
      <c r="AG24" s="15"/>
      <c r="AH24" s="15"/>
      <c r="AI24" s="38"/>
    </row>
    <row r="25" spans="1:35" ht="21" customHeight="1">
      <c r="A25" s="53"/>
      <c r="B25" s="56"/>
      <c r="C25" s="59"/>
      <c r="D25" s="48"/>
      <c r="E25" s="48"/>
      <c r="F25" s="48"/>
      <c r="G25" s="48"/>
      <c r="H25" s="26" t="s">
        <v>62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31"/>
      <c r="AE25" s="41"/>
      <c r="AF25" s="41"/>
      <c r="AG25" s="43"/>
      <c r="AH25" s="45"/>
      <c r="AI25" s="39"/>
    </row>
    <row r="26" spans="1:35" ht="21" customHeight="1" thickBot="1">
      <c r="A26" s="54"/>
      <c r="B26" s="57"/>
      <c r="C26" s="60"/>
      <c r="D26" s="49"/>
      <c r="E26" s="49"/>
      <c r="F26" s="49"/>
      <c r="G26" s="49"/>
      <c r="H26" s="27" t="s">
        <v>63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30"/>
      <c r="AD26" s="32"/>
      <c r="AE26" s="42"/>
      <c r="AF26" s="42"/>
      <c r="AG26" s="44"/>
      <c r="AH26" s="46"/>
      <c r="AI26" s="40"/>
    </row>
    <row r="27" spans="1:35" ht="21" customHeight="1"/>
    <row r="28" spans="1:35" ht="21" customHeight="1"/>
    <row r="29" spans="1:35" ht="21" customHeight="1">
      <c r="AF29" s="6"/>
    </row>
    <row r="30" spans="1:35" ht="21" customHeight="1">
      <c r="AF30" s="6"/>
    </row>
    <row r="31" spans="1:35" ht="21" customHeight="1">
      <c r="AF31" s="6"/>
    </row>
    <row r="32" spans="1:35" ht="21" customHeight="1">
      <c r="AF32" s="6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</sheetData>
  <mergeCells count="100">
    <mergeCell ref="A1:B1"/>
    <mergeCell ref="C1:G1"/>
    <mergeCell ref="A3:A5"/>
    <mergeCell ref="B3:B5"/>
    <mergeCell ref="C3:C5"/>
    <mergeCell ref="D3:D5"/>
    <mergeCell ref="E3:E5"/>
    <mergeCell ref="F3:F5"/>
    <mergeCell ref="G3:G5"/>
    <mergeCell ref="H1:AB1"/>
    <mergeCell ref="AC1:AH1"/>
    <mergeCell ref="AH4:AH5"/>
    <mergeCell ref="F6:F8"/>
    <mergeCell ref="G6:G8"/>
    <mergeCell ref="AH7:AH8"/>
    <mergeCell ref="F9:F11"/>
    <mergeCell ref="G9:G11"/>
    <mergeCell ref="A6:A8"/>
    <mergeCell ref="B6:B8"/>
    <mergeCell ref="C6:C8"/>
    <mergeCell ref="D6:D8"/>
    <mergeCell ref="E6:E8"/>
    <mergeCell ref="A9:A11"/>
    <mergeCell ref="B9:B11"/>
    <mergeCell ref="C9:C11"/>
    <mergeCell ref="D9:D11"/>
    <mergeCell ref="E9:E11"/>
    <mergeCell ref="F12:F14"/>
    <mergeCell ref="G12:G14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8:F20"/>
    <mergeCell ref="G18:G20"/>
    <mergeCell ref="A21:A23"/>
    <mergeCell ref="B21:B23"/>
    <mergeCell ref="C21:C23"/>
    <mergeCell ref="D21:D23"/>
    <mergeCell ref="E21:E23"/>
    <mergeCell ref="F21:F23"/>
    <mergeCell ref="G21:G23"/>
    <mergeCell ref="A18:A20"/>
    <mergeCell ref="B18:B20"/>
    <mergeCell ref="C18:C20"/>
    <mergeCell ref="D18:D20"/>
    <mergeCell ref="E18:E20"/>
    <mergeCell ref="A24:A26"/>
    <mergeCell ref="B24:B26"/>
    <mergeCell ref="C24:C26"/>
    <mergeCell ref="D24:D26"/>
    <mergeCell ref="E24:E26"/>
    <mergeCell ref="F24:F26"/>
    <mergeCell ref="G24:G26"/>
    <mergeCell ref="AE4:AE5"/>
    <mergeCell ref="AF4:AF5"/>
    <mergeCell ref="AG4:AG5"/>
    <mergeCell ref="AE7:AE8"/>
    <mergeCell ref="AF7:AF8"/>
    <mergeCell ref="AG7:AG8"/>
    <mergeCell ref="AE13:AE14"/>
    <mergeCell ref="AF13:AF14"/>
    <mergeCell ref="AG13:AG14"/>
    <mergeCell ref="AE19:AE20"/>
    <mergeCell ref="AF19:AF20"/>
    <mergeCell ref="AG19:AG20"/>
    <mergeCell ref="AE25:AE26"/>
    <mergeCell ref="AF25:AF26"/>
    <mergeCell ref="AE10:AE11"/>
    <mergeCell ref="AF10:AF11"/>
    <mergeCell ref="AG10:AG11"/>
    <mergeCell ref="AH10:AH11"/>
    <mergeCell ref="AH13:AH14"/>
    <mergeCell ref="AE16:AE17"/>
    <mergeCell ref="AF16:AF17"/>
    <mergeCell ref="AG16:AG17"/>
    <mergeCell ref="AH16:AH17"/>
    <mergeCell ref="AG25:AG26"/>
    <mergeCell ref="AH25:AH26"/>
    <mergeCell ref="AH19:AH20"/>
    <mergeCell ref="AE22:AE23"/>
    <mergeCell ref="AF22:AF23"/>
    <mergeCell ref="AG22:AG23"/>
    <mergeCell ref="AH22:AH23"/>
    <mergeCell ref="AI18:AI20"/>
    <mergeCell ref="AI21:AI23"/>
    <mergeCell ref="AI24:AI26"/>
    <mergeCell ref="AI3:AI5"/>
    <mergeCell ref="AI6:AI8"/>
    <mergeCell ref="AI9:AI11"/>
    <mergeCell ref="AI12:AI14"/>
    <mergeCell ref="AI15:AI1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Tabelle!$B$2:$B$21</xm:f>
          </x14:formula1>
          <xm:sqref>I24 I6 I9 I12 I15 I18 I21 I3:AB3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5"/>
  <sheetViews>
    <sheetView tabSelected="1" workbookViewId="0">
      <selection activeCell="F24" sqref="F24"/>
    </sheetView>
  </sheetViews>
  <sheetFormatPr defaultRowHeight="15"/>
  <cols>
    <col min="1" max="1" width="15.42578125" customWidth="1"/>
    <col min="3" max="3" width="11.7109375" customWidth="1"/>
  </cols>
  <sheetData>
    <row r="1" spans="1:3" ht="29.25" customHeight="1">
      <c r="A1" s="35" t="s">
        <v>25</v>
      </c>
    </row>
    <row r="2" spans="1:3" ht="24.75" customHeight="1">
      <c r="A2" s="36" t="s">
        <v>35</v>
      </c>
    </row>
    <row r="5" spans="1:3" ht="18.75" customHeight="1">
      <c r="A5" s="7" t="s">
        <v>27</v>
      </c>
      <c r="B5" s="7" t="s">
        <v>103</v>
      </c>
      <c r="C5" s="7" t="s">
        <v>104</v>
      </c>
    </row>
    <row r="6" spans="1:3" ht="18.75" customHeight="1">
      <c r="A6" s="2" t="s">
        <v>0</v>
      </c>
      <c r="B6" s="37"/>
      <c r="C6" s="37"/>
    </row>
    <row r="7" spans="1:3" ht="18.75" customHeight="1">
      <c r="A7" s="2" t="s">
        <v>1</v>
      </c>
      <c r="B7" s="37"/>
      <c r="C7" s="37"/>
    </row>
    <row r="8" spans="1:3" ht="18.75" customHeight="1">
      <c r="A8" s="2" t="s">
        <v>2</v>
      </c>
      <c r="B8" s="37"/>
      <c r="C8" s="37"/>
    </row>
    <row r="9" spans="1:3" ht="18.75" customHeight="1">
      <c r="A9" s="2" t="s">
        <v>3</v>
      </c>
      <c r="B9" s="37"/>
      <c r="C9" s="37"/>
    </row>
    <row r="10" spans="1:3" ht="18.75" customHeight="1">
      <c r="A10" s="2" t="s">
        <v>4</v>
      </c>
      <c r="B10" s="37"/>
      <c r="C10" s="37"/>
    </row>
    <row r="11" spans="1:3" ht="18.75" customHeight="1">
      <c r="A11" s="2" t="s">
        <v>5</v>
      </c>
      <c r="B11" s="37"/>
      <c r="C11" s="37"/>
    </row>
    <row r="12" spans="1:3" ht="18.75" customHeight="1">
      <c r="A12" s="2" t="s">
        <v>6</v>
      </c>
      <c r="B12" s="37"/>
      <c r="C12" s="37"/>
    </row>
    <row r="13" spans="1:3" ht="18.75" customHeight="1">
      <c r="A13" s="2" t="s">
        <v>7</v>
      </c>
      <c r="B13" s="37"/>
      <c r="C13" s="37"/>
    </row>
    <row r="14" spans="1:3" ht="18.75" customHeight="1">
      <c r="A14" s="2" t="s">
        <v>8</v>
      </c>
      <c r="B14" s="37"/>
      <c r="C14" s="37"/>
    </row>
    <row r="15" spans="1:3" ht="18.75" customHeight="1">
      <c r="A15" s="2" t="s">
        <v>9</v>
      </c>
      <c r="B15" s="37"/>
      <c r="C15" s="37"/>
    </row>
    <row r="16" spans="1:3" ht="18.75" customHeight="1">
      <c r="A16" s="2" t="s">
        <v>10</v>
      </c>
      <c r="B16" s="37"/>
      <c r="C16" s="37"/>
    </row>
    <row r="17" spans="1:3" ht="18.75" customHeight="1">
      <c r="A17" s="2" t="s">
        <v>11</v>
      </c>
      <c r="B17" s="37"/>
      <c r="C17" s="37"/>
    </row>
    <row r="18" spans="1:3" ht="18.75" customHeight="1">
      <c r="A18" s="2" t="s">
        <v>12</v>
      </c>
      <c r="B18" s="37"/>
      <c r="C18" s="37"/>
    </row>
    <row r="19" spans="1:3" ht="18.75" customHeight="1">
      <c r="A19" s="2" t="s">
        <v>13</v>
      </c>
      <c r="B19" s="37"/>
      <c r="C19" s="37"/>
    </row>
    <row r="20" spans="1:3" ht="18.75" customHeight="1">
      <c r="A20" s="2" t="s">
        <v>14</v>
      </c>
      <c r="B20" s="37"/>
      <c r="C20" s="37"/>
    </row>
    <row r="21" spans="1:3" ht="18.75" customHeight="1">
      <c r="A21" s="2" t="s">
        <v>15</v>
      </c>
      <c r="B21" s="37"/>
      <c r="C21" s="37"/>
    </row>
    <row r="22" spans="1:3" ht="18.75" customHeight="1">
      <c r="A22" s="2" t="s">
        <v>16</v>
      </c>
      <c r="B22" s="37"/>
      <c r="C22" s="37"/>
    </row>
    <row r="23" spans="1:3" ht="18.75" customHeight="1">
      <c r="A23" s="2" t="s">
        <v>17</v>
      </c>
      <c r="B23" s="37"/>
      <c r="C23" s="37"/>
    </row>
    <row r="24" spans="1:3" ht="18.75" customHeight="1">
      <c r="A24" s="2" t="s">
        <v>19</v>
      </c>
      <c r="B24" s="37"/>
      <c r="C24" s="37"/>
    </row>
    <row r="25" spans="1:3" ht="18.75" customHeight="1">
      <c r="A25" s="2" t="s">
        <v>18</v>
      </c>
      <c r="B25" s="37"/>
      <c r="C25" s="37"/>
    </row>
  </sheetData>
  <pageMargins left="0.7" right="0.7" top="0.75" bottom="0.75" header="0.3" footer="0.3"/>
  <pageSetup paperSize="9" orientation="portrait" r:id="rId1"/>
  <ignoredErrors>
    <ignoredError sqref="A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Tabelle</vt:lpstr>
      <vt:lpstr>Prev</vt:lpstr>
      <vt:lpstr>Comm.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Davide</cp:lastModifiedBy>
  <cp:lastPrinted>2017-02-06T13:25:03Z</cp:lastPrinted>
  <dcterms:created xsi:type="dcterms:W3CDTF">2016-08-01T06:54:50Z</dcterms:created>
  <dcterms:modified xsi:type="dcterms:W3CDTF">2017-03-14T19:47:44Z</dcterms:modified>
</cp:coreProperties>
</file>