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Gianfranco\Dropbox\"/>
    </mc:Choice>
  </mc:AlternateContent>
  <bookViews>
    <workbookView xWindow="0" yWindow="0" windowWidth="21570" windowHeight="10305"/>
  </bookViews>
  <sheets>
    <sheet name="report - problema1" sheetId="1" r:id="rId1"/>
    <sheet name="outgoing - problema 1" sheetId="2" r:id="rId2"/>
  </sheets>
  <definedNames>
    <definedName name="_xlnm._FilterDatabase" localSheetId="1" hidden="1">'outgoing - problema 1'!$F$1:$H$21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59" i="1"/>
  <c r="F60" i="1"/>
  <c r="F61" i="1"/>
  <c r="F62" i="1"/>
  <c r="D62" i="1" s="1"/>
  <c r="F63" i="1"/>
  <c r="F64" i="1"/>
  <c r="F65" i="1"/>
  <c r="F66" i="1"/>
  <c r="D66" i="1" s="1"/>
  <c r="F67" i="1"/>
  <c r="F68" i="1"/>
  <c r="F69" i="1"/>
  <c r="F70" i="1"/>
  <c r="D70" i="1" s="1"/>
  <c r="F71" i="1"/>
  <c r="F72" i="1"/>
  <c r="F73" i="1"/>
  <c r="F74" i="1"/>
  <c r="D74" i="1" s="1"/>
  <c r="F75" i="1"/>
  <c r="F59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H49" i="1" s="1"/>
  <c r="I32" i="1"/>
  <c r="F49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H22" i="1" s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59" i="1"/>
  <c r="I76" i="1"/>
  <c r="D60" i="1"/>
  <c r="D61" i="1"/>
  <c r="D63" i="1"/>
  <c r="D64" i="1"/>
  <c r="D65" i="1"/>
  <c r="D67" i="1"/>
  <c r="D68" i="1"/>
  <c r="D69" i="1"/>
  <c r="D71" i="1"/>
  <c r="D72" i="1"/>
  <c r="D73" i="1"/>
  <c r="D75" i="1"/>
  <c r="D59" i="1"/>
  <c r="E66" i="1" l="1"/>
  <c r="E75" i="1"/>
  <c r="E71" i="1"/>
  <c r="E63" i="1"/>
  <c r="E70" i="1"/>
  <c r="E62" i="1"/>
  <c r="E67" i="1"/>
  <c r="E74" i="1"/>
  <c r="E73" i="1"/>
  <c r="E69" i="1"/>
  <c r="E65" i="1"/>
  <c r="E61" i="1"/>
  <c r="E72" i="1"/>
  <c r="E68" i="1"/>
  <c r="E64" i="1"/>
  <c r="E60" i="1"/>
  <c r="E59" i="1"/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32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E7" i="1"/>
  <c r="E8" i="1"/>
  <c r="E9" i="1"/>
  <c r="E10" i="1"/>
  <c r="E11" i="1"/>
  <c r="E12" i="1"/>
  <c r="E13" i="1"/>
  <c r="E14" i="1"/>
  <c r="E15" i="1"/>
  <c r="E6" i="1"/>
  <c r="E16" i="1"/>
  <c r="E17" i="1"/>
  <c r="E18" i="1"/>
  <c r="E19" i="1"/>
  <c r="E20" i="1"/>
  <c r="E21" i="1"/>
  <c r="E22" i="1"/>
  <c r="H19" i="2" l="1"/>
  <c r="G19" i="2"/>
  <c r="G4" i="2"/>
  <c r="G5" i="2"/>
  <c r="G8" i="2"/>
  <c r="G9" i="2"/>
  <c r="H14" i="2"/>
  <c r="G15" i="2"/>
  <c r="G17" i="2"/>
  <c r="H20" i="2"/>
  <c r="H21" i="2"/>
  <c r="G3" i="2"/>
  <c r="G6" i="2"/>
  <c r="G7" i="2"/>
  <c r="G10" i="2"/>
  <c r="G11" i="2"/>
  <c r="G12" i="2"/>
  <c r="G13" i="2"/>
  <c r="G14" i="2"/>
  <c r="G16" i="2"/>
  <c r="G18" i="2"/>
  <c r="G20" i="2"/>
  <c r="G21" i="2"/>
  <c r="H2" i="2"/>
  <c r="I19" i="2" l="1"/>
  <c r="I21" i="2"/>
  <c r="I20" i="2"/>
  <c r="I14" i="2"/>
  <c r="H10" i="2"/>
  <c r="I10" i="2" s="1"/>
  <c r="H17" i="2"/>
  <c r="I17" i="2" s="1"/>
  <c r="H9" i="2"/>
  <c r="I9" i="2" s="1"/>
  <c r="H16" i="2"/>
  <c r="I16" i="2" s="1"/>
  <c r="H8" i="2"/>
  <c r="I8" i="2" s="1"/>
  <c r="H15" i="2"/>
  <c r="I15" i="2" s="1"/>
  <c r="H7" i="2"/>
  <c r="I7" i="2" s="1"/>
  <c r="H6" i="2"/>
  <c r="I6" i="2" s="1"/>
  <c r="H18" i="2"/>
  <c r="I18" i="2" s="1"/>
  <c r="H13" i="2"/>
  <c r="I13" i="2" s="1"/>
  <c r="H5" i="2"/>
  <c r="I5" i="2" s="1"/>
  <c r="H12" i="2"/>
  <c r="I12" i="2" s="1"/>
  <c r="H4" i="2"/>
  <c r="I4" i="2" s="1"/>
  <c r="H11" i="2"/>
  <c r="I11" i="2" s="1"/>
  <c r="H3" i="2"/>
  <c r="I3" i="2" s="1"/>
  <c r="G2" i="2"/>
  <c r="I2" i="2" s="1"/>
</calcChain>
</file>

<file path=xl/sharedStrings.xml><?xml version="1.0" encoding="utf-8"?>
<sst xmlns="http://schemas.openxmlformats.org/spreadsheetml/2006/main" count="67" uniqueCount="28">
  <si>
    <t>EUR</t>
  </si>
  <si>
    <t xml:space="preserve">OUTGOING PAYMENT </t>
  </si>
  <si>
    <t xml:space="preserve">    </t>
  </si>
  <si>
    <t>lista clienti</t>
  </si>
  <si>
    <t>AAA1</t>
  </si>
  <si>
    <t>AAA2</t>
  </si>
  <si>
    <t>AAA3</t>
  </si>
  <si>
    <t>AAA4</t>
  </si>
  <si>
    <t>AAA5</t>
  </si>
  <si>
    <t>AAA6</t>
  </si>
  <si>
    <t>AAA7</t>
  </si>
  <si>
    <t>AAA8</t>
  </si>
  <si>
    <t>AAA9</t>
  </si>
  <si>
    <t>AAA10</t>
  </si>
  <si>
    <t>BBB1</t>
  </si>
  <si>
    <t>BBB2</t>
  </si>
  <si>
    <t>BBB3</t>
  </si>
  <si>
    <t>BBB4</t>
  </si>
  <si>
    <t>BBB5</t>
  </si>
  <si>
    <t>BBB6</t>
  </si>
  <si>
    <t>BBB7</t>
  </si>
  <si>
    <t>BBB8</t>
  </si>
  <si>
    <t>BBB9</t>
  </si>
  <si>
    <t>BBB10</t>
  </si>
  <si>
    <t>importi</t>
  </si>
  <si>
    <t>riferimento cliente</t>
  </si>
  <si>
    <t>USD</t>
  </si>
  <si>
    <t xml:space="preserve">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</si>
</sst>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/>
    <xf numFmtId="0" fontId="4" fillId="0" borderId="5" xfId="0" applyFont="1" applyBorder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11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11" xfId="0" applyFont="1" applyFill="1" applyBorder="1"/>
    <xf numFmtId="0" fontId="0" fillId="0" borderId="0" xfId="0" applyFill="1"/>
    <xf numFmtId="0" fontId="2" fillId="2" borderId="0" xfId="0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0" fillId="2" borderId="0" xfId="0" applyFill="1"/>
    <xf numFmtId="14" fontId="0" fillId="2" borderId="0" xfId="0" applyNumberFormat="1" applyFont="1" applyFill="1"/>
    <xf numFmtId="0" fontId="0" fillId="2" borderId="0" xfId="0" applyFont="1" applyFill="1"/>
    <xf numFmtId="0" fontId="3" fillId="0" borderId="0" xfId="0" applyFont="1"/>
    <xf numFmtId="0" fontId="1" fillId="0" borderId="3" xfId="0" applyFont="1" applyFill="1" applyBorder="1"/>
    <xf numFmtId="0" fontId="0" fillId="0" borderId="14" xfId="0" applyBorder="1"/>
    <xf numFmtId="0" fontId="0" fillId="0" borderId="15" xfId="0" applyBorder="1"/>
    <xf numFmtId="0" fontId="0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79"/>
  <sheetViews>
    <sheetView tabSelected="1" topLeftCell="A34" zoomScale="70" zoomScaleNormal="70" workbookViewId="0">
      <selection activeCell="P69" sqref="P69"/>
    </sheetView>
  </sheetViews>
  <sheetFormatPr defaultRowHeight="15" x14ac:dyDescent="0.25"/>
  <cols>
    <col min="5" max="5" width="15.42578125" customWidth="1"/>
    <col min="6" max="6" width="18.140625" bestFit="1" customWidth="1"/>
    <col min="8" max="8" width="12" style="11" bestFit="1" customWidth="1"/>
    <col min="9" max="11" width="9.140625" style="11"/>
  </cols>
  <sheetData>
    <row r="1" spans="1:12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x14ac:dyDescent="0.25">
      <c r="A2" s="6"/>
      <c r="B2" s="3"/>
      <c r="C2" s="3"/>
      <c r="D2" s="7"/>
      <c r="E2" s="3"/>
      <c r="F2" s="3"/>
      <c r="G2" s="3"/>
      <c r="H2" s="3"/>
      <c r="I2" s="3"/>
      <c r="J2" s="3"/>
      <c r="K2" s="3"/>
      <c r="L2" s="12"/>
    </row>
    <row r="3" spans="1:12" ht="15.75" thickBot="1" x14ac:dyDescent="0.3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12"/>
    </row>
    <row r="4" spans="1:12" x14ac:dyDescent="0.25">
      <c r="A4" s="8" t="s">
        <v>1</v>
      </c>
      <c r="B4" s="4"/>
      <c r="C4" s="4"/>
      <c r="D4" s="4"/>
      <c r="E4" s="27">
        <v>42860</v>
      </c>
      <c r="F4" s="4"/>
      <c r="G4" s="4"/>
      <c r="H4" s="27">
        <v>42861</v>
      </c>
      <c r="I4" s="4"/>
      <c r="J4" s="4"/>
      <c r="K4" s="4"/>
      <c r="L4" s="13"/>
    </row>
    <row r="5" spans="1:12" x14ac:dyDescent="0.25">
      <c r="A5" s="6"/>
      <c r="B5" s="3"/>
      <c r="C5" s="3"/>
      <c r="D5" s="3"/>
      <c r="E5" s="3" t="s">
        <v>24</v>
      </c>
      <c r="F5" s="3" t="s">
        <v>25</v>
      </c>
      <c r="G5" s="3"/>
      <c r="H5" s="3" t="s">
        <v>24</v>
      </c>
      <c r="I5" s="3" t="s">
        <v>25</v>
      </c>
      <c r="J5" s="3"/>
      <c r="K5" s="3"/>
      <c r="L5" s="12"/>
    </row>
    <row r="6" spans="1:12" x14ac:dyDescent="0.25">
      <c r="A6" s="6"/>
      <c r="B6" s="3"/>
      <c r="C6" s="3"/>
      <c r="D6" s="3"/>
      <c r="E6">
        <f>SUMPRODUCT(('outgoing - problema 1'!$A$2:$A$21=F6)*('outgoing - problema 1'!$H$2:$H$21="EUR")*('outgoing - problema 1'!$G$2:$G$21="EUR"),'outgoing - problema 1'!$B$2:$B$21)</f>
        <v>424</v>
      </c>
      <c r="F6" s="31" t="str">
        <f>IFERROR(INDEX('outgoing - problema 1'!$A$2:$A$21,_xlfn.AGGREGATE(15,6,ROW($1:$1000)/('outgoing - problema 1'!$G$2:$G$21="EUR")/('outgoing - problema 1'!$H$2:$H$21="EUR")/('outgoing - problema 1'!$D$2:$D$21=$E$4),ROW(A1))),"-")</f>
        <v>AAA1</v>
      </c>
      <c r="G6" s="3"/>
      <c r="H6" s="11">
        <f>SUMPRODUCT(('outgoing - problema 1'!$A$2:$A$21=I6)*('outgoing - problema 1'!$H$2:$H$21="EUR")*('outgoing - problema 1'!$G$2:$G$21="EUR"),'outgoing - problema 1'!$B$2:$B$21)</f>
        <v>621</v>
      </c>
      <c r="I6" s="11" t="str">
        <f>IFERROR(INDEX('outgoing - problema 1'!$A$2:$A$21,_xlfn.AGGREGATE(15,6,ROW($1:$1000)/('outgoing - problema 1'!$G$2:$G$21="EUR")/('outgoing - problema 1'!$H$2:$H$21="EUR")/('outgoing - problema 1'!$D$2:$D$21=$H$4),ROW(A1))),"-")</f>
        <v>BBB2</v>
      </c>
      <c r="J6" s="3"/>
      <c r="K6" s="3"/>
      <c r="L6" s="12"/>
    </row>
    <row r="7" spans="1:12" x14ac:dyDescent="0.25">
      <c r="A7" s="6"/>
      <c r="B7" s="3"/>
      <c r="C7" s="3"/>
      <c r="D7" s="3"/>
      <c r="E7" s="11">
        <f>SUMPRODUCT(('outgoing - problema 1'!$A$2:$A$21=F7)*('outgoing - problema 1'!$H$2:$H$21="EUR")*('outgoing - problema 1'!$G$2:$G$21="EUR"),'outgoing - problema 1'!$B$2:$B$21)</f>
        <v>962</v>
      </c>
      <c r="F7" s="31" t="str">
        <f>IFERROR(INDEX('outgoing - problema 1'!$A$2:$A$21,_xlfn.AGGREGATE(15,6,ROW($1:$1000)/('outgoing - problema 1'!$G$2:$G$21="EUR")/('outgoing - problema 1'!$H$2:$H$21="EUR")/('outgoing - problema 1'!$D$2:$D$21=$E$4),ROW(A2))),"-")</f>
        <v>AAA2</v>
      </c>
      <c r="G7" s="3"/>
      <c r="H7" s="11">
        <f>SUMPRODUCT(('outgoing - problema 1'!$A$2:$A$21=I7)*('outgoing - problema 1'!$H$2:$H$21="EUR")*('outgoing - problema 1'!$G$2:$G$21="EUR"),'outgoing - problema 1'!$B$2:$B$21)</f>
        <v>0</v>
      </c>
      <c r="I7" s="11" t="str">
        <f>IFERROR(INDEX('outgoing - problema 1'!$A$2:$A$21,_xlfn.AGGREGATE(15,6,ROW($1:$1000)/('outgoing - problema 1'!$G$2:$G$21="EUR")/('outgoing - problema 1'!$H$2:$H$21="EUR")/('outgoing - problema 1'!$D$2:$D$21=$H$4),ROW(A2))),"-")</f>
        <v>-</v>
      </c>
      <c r="J7" s="3"/>
      <c r="K7" s="3"/>
      <c r="L7" s="12"/>
    </row>
    <row r="8" spans="1:12" x14ac:dyDescent="0.25">
      <c r="A8" s="6"/>
      <c r="B8" s="3"/>
      <c r="C8" s="3"/>
      <c r="D8" s="3"/>
      <c r="E8" s="11">
        <f>SUMPRODUCT(('outgoing - problema 1'!$A$2:$A$21=F8)*('outgoing - problema 1'!$H$2:$H$21="EUR")*('outgoing - problema 1'!$G$2:$G$21="EUR"),'outgoing - problema 1'!$B$2:$B$21)</f>
        <v>614</v>
      </c>
      <c r="F8" s="31" t="str">
        <f>IFERROR(INDEX('outgoing - problema 1'!$A$2:$A$21,_xlfn.AGGREGATE(15,6,ROW($1:$1000)/('outgoing - problema 1'!$G$2:$G$21="EUR")/('outgoing - problema 1'!$H$2:$H$21="EUR")/('outgoing - problema 1'!$D$2:$D$21=$E$4),ROW(A3))),"-")</f>
        <v>AAA5</v>
      </c>
      <c r="G8" s="3"/>
      <c r="H8" s="11">
        <f>SUMPRODUCT(('outgoing - problema 1'!$A$2:$A$21=I8)*('outgoing - problema 1'!$H$2:$H$21="EUR")*('outgoing - problema 1'!$G$2:$G$21="EUR"),'outgoing - problema 1'!$B$2:$B$21)</f>
        <v>0</v>
      </c>
      <c r="I8" s="11" t="str">
        <f>IFERROR(INDEX('outgoing - problema 1'!$A$2:$A$21,_xlfn.AGGREGATE(15,6,ROW($1:$1000)/('outgoing - problema 1'!$G$2:$G$21="EUR")/('outgoing - problema 1'!$H$2:$H$21="EUR")/('outgoing - problema 1'!$D$2:$D$21=$H$4),ROW(A3))),"-")</f>
        <v>-</v>
      </c>
      <c r="J8" s="3"/>
      <c r="K8" s="3"/>
      <c r="L8" s="12"/>
    </row>
    <row r="9" spans="1:12" x14ac:dyDescent="0.25">
      <c r="A9" s="6"/>
      <c r="B9" s="3"/>
      <c r="C9" s="3"/>
      <c r="D9" s="3"/>
      <c r="E9" s="11">
        <f>SUMPRODUCT(('outgoing - problema 1'!$A$2:$A$21=F9)*('outgoing - problema 1'!$H$2:$H$21="EUR")*('outgoing - problema 1'!$G$2:$G$21="EUR"),'outgoing - problema 1'!$B$2:$B$21)</f>
        <v>618</v>
      </c>
      <c r="F9" s="31" t="str">
        <f>IFERROR(INDEX('outgoing - problema 1'!$A$2:$A$21,_xlfn.AGGREGATE(15,6,ROW($1:$1000)/('outgoing - problema 1'!$G$2:$G$21="EUR")/('outgoing - problema 1'!$H$2:$H$21="EUR")/('outgoing - problema 1'!$D$2:$D$21=$E$4),ROW(A4))),"-")</f>
        <v>AAA6</v>
      </c>
      <c r="G9" s="3"/>
      <c r="H9" s="11">
        <f>SUMPRODUCT(('outgoing - problema 1'!$A$2:$A$21=I9)*('outgoing - problema 1'!$H$2:$H$21="EUR")*('outgoing - problema 1'!$G$2:$G$21="EUR"),'outgoing - problema 1'!$B$2:$B$21)</f>
        <v>0</v>
      </c>
      <c r="I9" s="11" t="str">
        <f>IFERROR(INDEX('outgoing - problema 1'!$A$2:$A$21,_xlfn.AGGREGATE(15,6,ROW($1:$1000)/('outgoing - problema 1'!$G$2:$G$21="EUR")/('outgoing - problema 1'!$H$2:$H$21="EUR")/('outgoing - problema 1'!$D$2:$D$21=$H$4),ROW(A4))),"-")</f>
        <v>-</v>
      </c>
      <c r="J9" s="3"/>
      <c r="K9" s="3"/>
      <c r="L9" s="12"/>
    </row>
    <row r="10" spans="1:12" x14ac:dyDescent="0.25">
      <c r="A10" s="6"/>
      <c r="B10" s="3"/>
      <c r="C10" s="3"/>
      <c r="D10" s="3"/>
      <c r="E10" s="11">
        <f>SUMPRODUCT(('outgoing - problema 1'!$A$2:$A$21=F10)*('outgoing - problema 1'!$H$2:$H$21="EUR")*('outgoing - problema 1'!$G$2:$G$21="EUR"),'outgoing - problema 1'!$B$2:$B$21)</f>
        <v>312</v>
      </c>
      <c r="F10" s="31" t="str">
        <f>IFERROR(INDEX('outgoing - problema 1'!$A$2:$A$21,_xlfn.AGGREGATE(15,6,ROW($1:$1000)/('outgoing - problema 1'!$G$2:$G$21="EUR")/('outgoing - problema 1'!$H$2:$H$21="EUR")/('outgoing - problema 1'!$D$2:$D$21=$E$4),ROW(A5))),"-")</f>
        <v>AAA9</v>
      </c>
      <c r="G10" s="3"/>
      <c r="H10" s="11">
        <f>SUMPRODUCT(('outgoing - problema 1'!$A$2:$A$21=I10)*('outgoing - problema 1'!$H$2:$H$21="EUR")*('outgoing - problema 1'!$G$2:$G$21="EUR"),'outgoing - problema 1'!$B$2:$B$21)</f>
        <v>0</v>
      </c>
      <c r="I10" s="11" t="str">
        <f>IFERROR(INDEX('outgoing - problema 1'!$A$2:$A$21,_xlfn.AGGREGATE(15,6,ROW($1:$1000)/('outgoing - problema 1'!$G$2:$G$21="EUR")/('outgoing - problema 1'!$H$2:$H$21="EUR")/('outgoing - problema 1'!$D$2:$D$21=$H$4),ROW(A5))),"-")</f>
        <v>-</v>
      </c>
      <c r="J10" s="3"/>
      <c r="K10" s="3"/>
      <c r="L10" s="12"/>
    </row>
    <row r="11" spans="1:12" x14ac:dyDescent="0.25">
      <c r="A11" s="6"/>
      <c r="B11" s="3"/>
      <c r="C11" s="3"/>
      <c r="D11" s="3"/>
      <c r="E11" s="11">
        <f>SUMPRODUCT(('outgoing - problema 1'!$A$2:$A$21=F11)*('outgoing - problema 1'!$H$2:$H$21="EUR")*('outgoing - problema 1'!$G$2:$G$21="EUR"),'outgoing - problema 1'!$B$2:$B$21)</f>
        <v>235</v>
      </c>
      <c r="F11" s="31" t="str">
        <f>IFERROR(INDEX('outgoing - problema 1'!$A$2:$A$21,_xlfn.AGGREGATE(15,6,ROW($1:$1000)/('outgoing - problema 1'!$G$2:$G$21="EUR")/('outgoing - problema 1'!$H$2:$H$21="EUR")/('outgoing - problema 1'!$D$2:$D$21=$E$4),ROW(A6))),"-")</f>
        <v>AAA10</v>
      </c>
      <c r="G11" s="3"/>
      <c r="H11" s="11">
        <f>SUMPRODUCT(('outgoing - problema 1'!$A$2:$A$21=I11)*('outgoing - problema 1'!$H$2:$H$21="EUR")*('outgoing - problema 1'!$G$2:$G$21="EUR"),'outgoing - problema 1'!$B$2:$B$21)</f>
        <v>0</v>
      </c>
      <c r="I11" s="11" t="str">
        <f>IFERROR(INDEX('outgoing - problema 1'!$A$2:$A$21,_xlfn.AGGREGATE(15,6,ROW($1:$1000)/('outgoing - problema 1'!$G$2:$G$21="EUR")/('outgoing - problema 1'!$H$2:$H$21="EUR")/('outgoing - problema 1'!$D$2:$D$21=$H$4),ROW(A6))),"-")</f>
        <v>-</v>
      </c>
      <c r="J11" s="3"/>
      <c r="K11" s="3"/>
      <c r="L11" s="12"/>
    </row>
    <row r="12" spans="1:12" x14ac:dyDescent="0.25">
      <c r="A12" s="6"/>
      <c r="B12" s="3"/>
      <c r="C12" s="3"/>
      <c r="D12" s="3"/>
      <c r="E12" s="11">
        <f>SUMPRODUCT(('outgoing - problema 1'!$A$2:$A$21=F12)*('outgoing - problema 1'!$H$2:$H$21="EUR")*('outgoing - problema 1'!$G$2:$G$21="EUR"),'outgoing - problema 1'!$B$2:$B$21)</f>
        <v>172</v>
      </c>
      <c r="F12" s="31" t="str">
        <f>IFERROR(INDEX('outgoing - problema 1'!$A$2:$A$21,_xlfn.AGGREGATE(15,6,ROW($1:$1000)/('outgoing - problema 1'!$G$2:$G$21="EUR")/('outgoing - problema 1'!$H$2:$H$21="EUR")/('outgoing - problema 1'!$D$2:$D$21=$E$4),ROW(A7))),"-")</f>
        <v>BBB1</v>
      </c>
      <c r="G12" s="3"/>
      <c r="H12" s="11">
        <f>SUMPRODUCT(('outgoing - problema 1'!$A$2:$A$21=I12)*('outgoing - problema 1'!$H$2:$H$21="EUR")*('outgoing - problema 1'!$G$2:$G$21="EUR"),'outgoing - problema 1'!$B$2:$B$21)</f>
        <v>0</v>
      </c>
      <c r="I12" s="11" t="str">
        <f>IFERROR(INDEX('outgoing - problema 1'!$A$2:$A$21,_xlfn.AGGREGATE(15,6,ROW($1:$1000)/('outgoing - problema 1'!$G$2:$G$21="EUR")/('outgoing - problema 1'!$H$2:$H$21="EUR")/('outgoing - problema 1'!$D$2:$D$21=$H$4),ROW(A7))),"-")</f>
        <v>-</v>
      </c>
      <c r="J12" s="3"/>
      <c r="K12" s="3"/>
      <c r="L12" s="12"/>
    </row>
    <row r="13" spans="1:12" x14ac:dyDescent="0.25">
      <c r="A13" s="6"/>
      <c r="B13" s="3"/>
      <c r="C13" s="3"/>
      <c r="D13" s="3"/>
      <c r="E13" s="11">
        <f>SUMPRODUCT(('outgoing - problema 1'!$A$2:$A$21=F13)*('outgoing - problema 1'!$H$2:$H$21="EUR")*('outgoing - problema 1'!$G$2:$G$21="EUR"),'outgoing - problema 1'!$B$2:$B$21)</f>
        <v>920</v>
      </c>
      <c r="F13" s="31" t="str">
        <f>IFERROR(INDEX('outgoing - problema 1'!$A$2:$A$21,_xlfn.AGGREGATE(15,6,ROW($1:$1000)/('outgoing - problema 1'!$G$2:$G$21="EUR")/('outgoing - problema 1'!$H$2:$H$21="EUR")/('outgoing - problema 1'!$D$2:$D$21=$E$4),ROW(A8))),"-")</f>
        <v>BBB5</v>
      </c>
      <c r="G13" s="3"/>
      <c r="H13" s="11">
        <f>SUMPRODUCT(('outgoing - problema 1'!$A$2:$A$21=I13)*('outgoing - problema 1'!$H$2:$H$21="EUR")*('outgoing - problema 1'!$G$2:$G$21="EUR"),'outgoing - problema 1'!$B$2:$B$21)</f>
        <v>0</v>
      </c>
      <c r="I13" s="11" t="str">
        <f>IFERROR(INDEX('outgoing - problema 1'!$A$2:$A$21,_xlfn.AGGREGATE(15,6,ROW($1:$1000)/('outgoing - problema 1'!$G$2:$G$21="EUR")/('outgoing - problema 1'!$H$2:$H$21="EUR")/('outgoing - problema 1'!$D$2:$D$21=$H$4),ROW(A8))),"-")</f>
        <v>-</v>
      </c>
      <c r="J13" s="3"/>
      <c r="K13" s="3"/>
      <c r="L13" s="12"/>
    </row>
    <row r="14" spans="1:12" x14ac:dyDescent="0.25">
      <c r="A14" s="6"/>
      <c r="B14" s="3"/>
      <c r="C14" s="3"/>
      <c r="D14" s="3"/>
      <c r="E14" s="11">
        <f>SUMPRODUCT(('outgoing - problema 1'!$A$2:$A$21=F14)*('outgoing - problema 1'!$H$2:$H$21="EUR")*('outgoing - problema 1'!$G$2:$G$21="EUR"),'outgoing - problema 1'!$B$2:$B$21)</f>
        <v>320</v>
      </c>
      <c r="F14" s="31" t="str">
        <f>IFERROR(INDEX('outgoing - problema 1'!$A$2:$A$21,_xlfn.AGGREGATE(15,6,ROW($1:$1000)/('outgoing - problema 1'!$G$2:$G$21="EUR")/('outgoing - problema 1'!$H$2:$H$21="EUR")/('outgoing - problema 1'!$D$2:$D$21=$E$4),ROW(A9))),"-")</f>
        <v>BBB7</v>
      </c>
      <c r="G14" s="3"/>
      <c r="H14" s="11">
        <f>SUMPRODUCT(('outgoing - problema 1'!$A$2:$A$21=I14)*('outgoing - problema 1'!$H$2:$H$21="EUR")*('outgoing - problema 1'!$G$2:$G$21="EUR"),'outgoing - problema 1'!$B$2:$B$21)</f>
        <v>0</v>
      </c>
      <c r="I14" s="11" t="str">
        <f>IFERROR(INDEX('outgoing - problema 1'!$A$2:$A$21,_xlfn.AGGREGATE(15,6,ROW($1:$1000)/('outgoing - problema 1'!$G$2:$G$21="EUR")/('outgoing - problema 1'!$H$2:$H$21="EUR")/('outgoing - problema 1'!$D$2:$D$21=$H$4),ROW(A9))),"-")</f>
        <v>-</v>
      </c>
      <c r="J14" s="3"/>
      <c r="K14" s="3"/>
      <c r="L14" s="12"/>
    </row>
    <row r="15" spans="1:12" x14ac:dyDescent="0.25">
      <c r="A15" s="6"/>
      <c r="B15" s="3"/>
      <c r="C15" s="3"/>
      <c r="D15" s="3"/>
      <c r="E15" s="11">
        <f>SUMPRODUCT(('outgoing - problema 1'!$A$2:$A$21=F15)*('outgoing - problema 1'!$H$2:$H$21="EUR")*('outgoing - problema 1'!$G$2:$G$21="EUR"),'outgoing - problema 1'!$B$2:$B$21)</f>
        <v>0</v>
      </c>
      <c r="F15" s="31" t="str">
        <f>IFERROR(INDEX('outgoing - problema 1'!$A$2:$A$21,_xlfn.AGGREGATE(15,6,ROW($1:$1000)/('outgoing - problema 1'!$G$2:$G$21="EUR")/('outgoing - problema 1'!$H$2:$H$21="EUR")/('outgoing - problema 1'!$D$2:$D$21=$E$4),ROW(A10))),"-")</f>
        <v>-</v>
      </c>
      <c r="G15" s="3"/>
      <c r="H15" s="11">
        <f>SUMPRODUCT(('outgoing - problema 1'!$A$2:$A$21=I15)*('outgoing - problema 1'!$H$2:$H$21="EUR")*('outgoing - problema 1'!$G$2:$G$21="EUR"),'outgoing - problema 1'!$B$2:$B$21)</f>
        <v>0</v>
      </c>
      <c r="I15" s="11" t="str">
        <f>IFERROR(INDEX('outgoing - problema 1'!$A$2:$A$21,_xlfn.AGGREGATE(15,6,ROW($1:$1000)/('outgoing - problema 1'!$G$2:$G$21="EUR")/('outgoing - problema 1'!$H$2:$H$21="EUR")/('outgoing - problema 1'!$D$2:$D$21=$H$4),ROW(A10))),"-")</f>
        <v>-</v>
      </c>
      <c r="J15" s="3"/>
      <c r="K15" s="3"/>
      <c r="L15" s="12"/>
    </row>
    <row r="16" spans="1:12" x14ac:dyDescent="0.25">
      <c r="A16" s="6"/>
      <c r="B16" s="3"/>
      <c r="C16" s="3"/>
      <c r="D16" s="3"/>
      <c r="E16" s="11">
        <f>SUMPRODUCT(('outgoing - problema 1'!$A$2:$A$21=F16)*('outgoing - problema 1'!$H$2:$H$21="EUR")*('outgoing - problema 1'!$G$2:$G$21="EUR"),'outgoing - problema 1'!$B$2:$B$21)</f>
        <v>0</v>
      </c>
      <c r="F16" s="31" t="str">
        <f>IFERROR(INDEX('outgoing - problema 1'!$A$2:$A$21,_xlfn.AGGREGATE(15,6,ROW($1:$1000)/('outgoing - problema 1'!$G$2:$G$21="EUR")/('outgoing - problema 1'!$H$2:$H$21="EUR")/('outgoing - problema 1'!$D$2:$D$21=$E$4),ROW(A11))),"-")</f>
        <v>-</v>
      </c>
      <c r="G16" s="3"/>
      <c r="H16" s="11">
        <f>SUMPRODUCT(('outgoing - problema 1'!$A$2:$A$21=I16)*('outgoing - problema 1'!$H$2:$H$21="EUR")*('outgoing - problema 1'!$G$2:$G$21="EUR"),'outgoing - problema 1'!$B$2:$B$21)</f>
        <v>0</v>
      </c>
      <c r="I16" s="11" t="str">
        <f>IFERROR(INDEX('outgoing - problema 1'!$A$2:$A$21,_xlfn.AGGREGATE(15,6,ROW($1:$1000)/('outgoing - problema 1'!$G$2:$G$21="EUR")/('outgoing - problema 1'!$H$2:$H$21="EUR")/('outgoing - problema 1'!$D$2:$D$21=$H$4),ROW(A11))),"-")</f>
        <v>-</v>
      </c>
      <c r="J16" s="3"/>
      <c r="K16" s="3"/>
      <c r="L16" s="12"/>
    </row>
    <row r="17" spans="1:12" x14ac:dyDescent="0.25">
      <c r="A17" s="6"/>
      <c r="B17" s="3"/>
      <c r="C17" s="3"/>
      <c r="D17" s="3"/>
      <c r="E17" s="11">
        <f>SUMPRODUCT(('outgoing - problema 1'!$A$2:$A$21=F17)*('outgoing - problema 1'!$H$2:$H$21="EUR")*('outgoing - problema 1'!$G$2:$G$21="EUR"),'outgoing - problema 1'!$B$2:$B$21)</f>
        <v>0</v>
      </c>
      <c r="F17" s="31" t="str">
        <f>IFERROR(INDEX('outgoing - problema 1'!$A$2:$A$21,_xlfn.AGGREGATE(15,6,ROW($1:$1000)/('outgoing - problema 1'!$G$2:$G$21="EUR")/('outgoing - problema 1'!$H$2:$H$21="EUR")/('outgoing - problema 1'!$D$2:$D$21=$E$4),ROW(A12))),"-")</f>
        <v>-</v>
      </c>
      <c r="G17" s="3"/>
      <c r="H17" s="11">
        <f>SUMPRODUCT(('outgoing - problema 1'!$A$2:$A$21=I17)*('outgoing - problema 1'!$H$2:$H$21="EUR")*('outgoing - problema 1'!$G$2:$G$21="EUR"),'outgoing - problema 1'!$B$2:$B$21)</f>
        <v>0</v>
      </c>
      <c r="I17" s="11" t="str">
        <f>IFERROR(INDEX('outgoing - problema 1'!$A$2:$A$21,_xlfn.AGGREGATE(15,6,ROW($1:$1000)/('outgoing - problema 1'!$G$2:$G$21="EUR")/('outgoing - problema 1'!$H$2:$H$21="EUR")/('outgoing - problema 1'!$D$2:$D$21=$H$4),ROW(A12))),"-")</f>
        <v>-</v>
      </c>
      <c r="J17" s="3"/>
      <c r="K17" s="3"/>
      <c r="L17" s="12"/>
    </row>
    <row r="18" spans="1:12" x14ac:dyDescent="0.25">
      <c r="A18" s="6"/>
      <c r="B18" s="3"/>
      <c r="C18" s="3"/>
      <c r="D18" s="3"/>
      <c r="E18" s="11">
        <f>SUMPRODUCT(('outgoing - problema 1'!$A$2:$A$21=F18)*('outgoing - problema 1'!$H$2:$H$21="EUR")*('outgoing - problema 1'!$G$2:$G$21="EUR"),'outgoing - problema 1'!$B$2:$B$21)</f>
        <v>0</v>
      </c>
      <c r="F18" s="31" t="str">
        <f>IFERROR(INDEX('outgoing - problema 1'!$A$2:$A$21,_xlfn.AGGREGATE(15,6,ROW($1:$1000)/('outgoing - problema 1'!$G$2:$G$21="EUR")/('outgoing - problema 1'!$H$2:$H$21="EUR")/('outgoing - problema 1'!$D$2:$D$21=$E$4),ROW(A13))),"-")</f>
        <v>-</v>
      </c>
      <c r="G18" s="3"/>
      <c r="H18" s="11">
        <f>SUMPRODUCT(('outgoing - problema 1'!$A$2:$A$21=I18)*('outgoing - problema 1'!$H$2:$H$21="EUR")*('outgoing - problema 1'!$G$2:$G$21="EUR"),'outgoing - problema 1'!$B$2:$B$21)</f>
        <v>0</v>
      </c>
      <c r="I18" s="11" t="str">
        <f>IFERROR(INDEX('outgoing - problema 1'!$A$2:$A$21,_xlfn.AGGREGATE(15,6,ROW($1:$1000)/('outgoing - problema 1'!$G$2:$G$21="EUR")/('outgoing - problema 1'!$H$2:$H$21="EUR")/('outgoing - problema 1'!$D$2:$D$21=$H$4),ROW(A13))),"-")</f>
        <v>-</v>
      </c>
      <c r="J18" s="3"/>
      <c r="K18" s="3"/>
      <c r="L18" s="12"/>
    </row>
    <row r="19" spans="1:12" x14ac:dyDescent="0.25">
      <c r="A19" s="6"/>
      <c r="B19" s="3"/>
      <c r="C19" s="3"/>
      <c r="D19" s="3"/>
      <c r="E19" s="11">
        <f>SUMPRODUCT(('outgoing - problema 1'!$A$2:$A$21=F19)*('outgoing - problema 1'!$H$2:$H$21="EUR")*('outgoing - problema 1'!$G$2:$G$21="EUR"),'outgoing - problema 1'!$B$2:$B$21)</f>
        <v>0</v>
      </c>
      <c r="F19" s="31" t="str">
        <f>IFERROR(INDEX('outgoing - problema 1'!$A$2:$A$21,_xlfn.AGGREGATE(15,6,ROW($1:$1000)/('outgoing - problema 1'!$G$2:$G$21="EUR")/('outgoing - problema 1'!$H$2:$H$21="EUR")/('outgoing - problema 1'!$D$2:$D$21=$E$4),ROW(A14))),"-")</f>
        <v>-</v>
      </c>
      <c r="G19" s="3"/>
      <c r="H19" s="11">
        <f>SUMPRODUCT(('outgoing - problema 1'!$A$2:$A$21=I19)*('outgoing - problema 1'!$H$2:$H$21="EUR")*('outgoing - problema 1'!$G$2:$G$21="EUR"),'outgoing - problema 1'!$B$2:$B$21)</f>
        <v>0</v>
      </c>
      <c r="I19" s="11" t="str">
        <f>IFERROR(INDEX('outgoing - problema 1'!$A$2:$A$21,_xlfn.AGGREGATE(15,6,ROW($1:$1000)/('outgoing - problema 1'!$G$2:$G$21="EUR")/('outgoing - problema 1'!$H$2:$H$21="EUR")/('outgoing - problema 1'!$D$2:$D$21=$H$4),ROW(A14))),"-")</f>
        <v>-</v>
      </c>
      <c r="J19" s="3"/>
      <c r="K19" s="3"/>
      <c r="L19" s="12"/>
    </row>
    <row r="20" spans="1:12" x14ac:dyDescent="0.25">
      <c r="A20" s="6"/>
      <c r="B20" s="3"/>
      <c r="C20" s="3"/>
      <c r="D20" s="3"/>
      <c r="E20" s="11">
        <f>SUMPRODUCT(('outgoing - problema 1'!$A$2:$A$21=F20)*('outgoing - problema 1'!$H$2:$H$21="EUR")*('outgoing - problema 1'!$G$2:$G$21="EUR"),'outgoing - problema 1'!$B$2:$B$21)</f>
        <v>0</v>
      </c>
      <c r="F20" s="31" t="str">
        <f>IFERROR(INDEX('outgoing - problema 1'!$A$2:$A$21,_xlfn.AGGREGATE(15,6,ROW($1:$1000)/('outgoing - problema 1'!$G$2:$G$21="EUR")/('outgoing - problema 1'!$H$2:$H$21="EUR")/('outgoing - problema 1'!$D$2:$D$21=$E$4),ROW(A15))),"-")</f>
        <v>-</v>
      </c>
      <c r="G20" s="3"/>
      <c r="H20" s="11">
        <f>SUMPRODUCT(('outgoing - problema 1'!$A$2:$A$21=I20)*('outgoing - problema 1'!$H$2:$H$21="EUR")*('outgoing - problema 1'!$G$2:$G$21="EUR"),'outgoing - problema 1'!$B$2:$B$21)</f>
        <v>0</v>
      </c>
      <c r="I20" s="11" t="str">
        <f>IFERROR(INDEX('outgoing - problema 1'!$A$2:$A$21,_xlfn.AGGREGATE(15,6,ROW($1:$1000)/('outgoing - problema 1'!$G$2:$G$21="EUR")/('outgoing - problema 1'!$H$2:$H$21="EUR")/('outgoing - problema 1'!$D$2:$D$21=$H$4),ROW(A15))),"-")</f>
        <v>-</v>
      </c>
      <c r="J20" s="3"/>
      <c r="K20" s="3"/>
      <c r="L20" s="12"/>
    </row>
    <row r="21" spans="1:12" x14ac:dyDescent="0.25">
      <c r="A21" s="6"/>
      <c r="B21" s="3"/>
      <c r="C21" s="3"/>
      <c r="D21" s="3"/>
      <c r="E21" s="11">
        <f>SUMPRODUCT(('outgoing - problema 1'!$A$2:$A$21=F21)*('outgoing - problema 1'!$H$2:$H$21="EUR")*('outgoing - problema 1'!$G$2:$G$21="EUR"),'outgoing - problema 1'!$B$2:$B$21)</f>
        <v>0</v>
      </c>
      <c r="F21" s="31" t="str">
        <f>IFERROR(INDEX('outgoing - problema 1'!$A$2:$A$21,_xlfn.AGGREGATE(15,6,ROW($1:$1000)/('outgoing - problema 1'!$G$2:$G$21="EUR")/('outgoing - problema 1'!$H$2:$H$21="EUR")/('outgoing - problema 1'!$D$2:$D$21=$E$4),ROW(A16))),"-")</f>
        <v>-</v>
      </c>
      <c r="G21" s="3"/>
      <c r="H21" s="11">
        <f>SUMPRODUCT(('outgoing - problema 1'!$A$2:$A$21=I21)*('outgoing - problema 1'!$H$2:$H$21="EUR")*('outgoing - problema 1'!$G$2:$G$21="EUR"),'outgoing - problema 1'!$B$2:$B$21)</f>
        <v>0</v>
      </c>
      <c r="I21" s="11" t="str">
        <f>IFERROR(INDEX('outgoing - problema 1'!$A$2:$A$21,_xlfn.AGGREGATE(15,6,ROW($1:$1000)/('outgoing - problema 1'!$G$2:$G$21="EUR")/('outgoing - problema 1'!$H$2:$H$21="EUR")/('outgoing - problema 1'!$D$2:$D$21=$H$4),ROW(A16))),"-")</f>
        <v>-</v>
      </c>
      <c r="J21" s="3"/>
      <c r="K21" s="3"/>
      <c r="L21" s="12"/>
    </row>
    <row r="22" spans="1:12" x14ac:dyDescent="0.25">
      <c r="A22" s="6"/>
      <c r="B22" s="3"/>
      <c r="C22" s="3"/>
      <c r="D22" s="3"/>
      <c r="E22" s="11">
        <f>SUMPRODUCT(('outgoing - problema 1'!$A$2:$A$21=F22)*('outgoing - problema 1'!$H$2:$H$21="EUR")*('outgoing - problema 1'!$G$2:$G$21="EUR"),'outgoing - problema 1'!$B$2:$B$21)</f>
        <v>0</v>
      </c>
      <c r="F22" s="31" t="str">
        <f>IFERROR(INDEX('outgoing - problema 1'!$A$2:$A$21,_xlfn.AGGREGATE(15,6,ROW($1:$1000)/('outgoing - problema 1'!$G$2:$G$21="EUR")/('outgoing - problema 1'!$H$2:$H$21="EUR")/('outgoing - problema 1'!$D$2:$D$21=$E$4),ROW(A17))),"-")</f>
        <v>-</v>
      </c>
      <c r="G22" s="3"/>
      <c r="H22" s="11">
        <f>SUMPRODUCT(('outgoing - problema 1'!$A$2:$A$21=I22)*('outgoing - problema 1'!$H$2:$H$21="EUR")*('outgoing - problema 1'!$G$2:$G$21="EUR"),'outgoing - problema 1'!$B$2:$B$21)</f>
        <v>0</v>
      </c>
      <c r="I22" s="11" t="str">
        <f>IFERROR(INDEX('outgoing - problema 1'!$A$2:$A$21,_xlfn.AGGREGATE(15,6,ROW($1:$1000)/('outgoing - problema 1'!$G$2:$G$21="EUR")/('outgoing - problema 1'!$H$2:$H$21="EUR")/('outgoing - problema 1'!$D$2:$D$21=$H$4),ROW(A17))),"-")</f>
        <v>-</v>
      </c>
      <c r="J22" s="3"/>
      <c r="K22" s="3"/>
      <c r="L22" s="12"/>
    </row>
    <row r="23" spans="1:12" ht="15.75" thickBot="1" x14ac:dyDescent="0.3">
      <c r="A23" s="9"/>
      <c r="B23" s="5"/>
      <c r="C23" s="5"/>
      <c r="D23" s="5"/>
      <c r="E23" s="32"/>
      <c r="F23" s="32"/>
      <c r="G23" s="5"/>
      <c r="H23" s="5"/>
      <c r="I23" s="5"/>
      <c r="J23" s="5"/>
      <c r="K23" s="5"/>
      <c r="L23" s="14"/>
    </row>
    <row r="24" spans="1:12" x14ac:dyDescent="0.25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12"/>
    </row>
    <row r="25" spans="1:12" x14ac:dyDescent="0.2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12"/>
    </row>
    <row r="26" spans="1:12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x14ac:dyDescent="0.25">
      <c r="A27" s="21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12" x14ac:dyDescent="0.25">
      <c r="A28" s="6"/>
      <c r="B28" s="3"/>
      <c r="C28" s="3"/>
      <c r="D28" s="7"/>
      <c r="E28" s="3"/>
      <c r="F28" s="3"/>
      <c r="G28" s="3"/>
      <c r="H28" s="3"/>
      <c r="I28" s="3"/>
      <c r="J28" s="3"/>
      <c r="K28" s="3"/>
      <c r="L28" s="12"/>
    </row>
    <row r="29" spans="1:12" ht="15.75" thickBot="1" x14ac:dyDescent="0.3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12"/>
    </row>
    <row r="30" spans="1:12" x14ac:dyDescent="0.25">
      <c r="A30" s="8" t="s">
        <v>1</v>
      </c>
      <c r="B30" s="4"/>
      <c r="C30" s="4"/>
      <c r="D30" s="4"/>
      <c r="E30" s="4" t="s">
        <v>2</v>
      </c>
      <c r="F30" s="4"/>
      <c r="G30" s="4"/>
      <c r="H30" s="4"/>
      <c r="I30" s="4"/>
      <c r="J30" s="4"/>
      <c r="K30" s="4"/>
      <c r="L30" s="13"/>
    </row>
    <row r="31" spans="1:12" x14ac:dyDescent="0.25">
      <c r="A31" s="6"/>
      <c r="B31" s="3"/>
      <c r="C31" s="3"/>
      <c r="D31" s="3"/>
      <c r="E31" s="3" t="s">
        <v>24</v>
      </c>
      <c r="F31" s="3" t="s">
        <v>25</v>
      </c>
      <c r="G31" s="3"/>
      <c r="H31" s="3" t="s">
        <v>24</v>
      </c>
      <c r="I31" s="3" t="s">
        <v>25</v>
      </c>
      <c r="J31" s="3"/>
      <c r="K31" s="3"/>
      <c r="L31" s="12"/>
    </row>
    <row r="32" spans="1:12" x14ac:dyDescent="0.25">
      <c r="A32" s="6"/>
      <c r="B32" s="3"/>
      <c r="C32" s="3"/>
      <c r="D32" s="3"/>
      <c r="E32" s="11">
        <f>SUMPRODUCT(('outgoing - problema 1'!$A$2:$A$21=F32)*('outgoing - problema 1'!$H$2:$H$21="PLN")*('outgoing - problema 1'!$G$2:$G$21="PLN"),'outgoing - problema 1'!$C$2:$C$21)</f>
        <v>150</v>
      </c>
      <c r="F32" s="11" t="str">
        <f>IFERROR(INDEX('outgoing - problema 1'!$A$2:$A$21,_xlfn.AGGREGATE(15,6,ROW($1:$1000)/('outgoing - problema 1'!$G$2:$G$21="PLN")/('outgoing - problema 1'!$H$2:$H$21="PLN")/('outgoing - problema 1'!$D$2:$D$21=$E$4),ROW(A1))),"-")</f>
        <v>AAA3</v>
      </c>
      <c r="G32" s="3"/>
      <c r="H32" s="3">
        <f>SUMPRODUCT(('outgoing - problema 1'!$A$2:$A$21=I32)*('outgoing - problema 1'!$H$2:$H$21="PLN")*('outgoing - problema 1'!$G$2:$G$21="PLN"),'outgoing - problema 1'!$C$2:$C$21)</f>
        <v>0</v>
      </c>
      <c r="I32" s="3" t="str">
        <f>IFERROR(INDEX('outgoing - problema 1'!$A$2:$A$21,_xlfn.AGGREGATE(15,6,ROW($1:$1000)/('outgoing - problema 1'!$G$2:$G$21="PLN")/('outgoing - problema 1'!$H$2:$H$21="PLN")/('outgoing - problema 1'!$D$2:$D$21=$H$4),ROW(A1))),"-")</f>
        <v>-</v>
      </c>
      <c r="J32" s="3"/>
      <c r="K32" s="3"/>
      <c r="L32" s="12"/>
    </row>
    <row r="33" spans="1:12" x14ac:dyDescent="0.25">
      <c r="A33" s="6"/>
      <c r="B33" s="3"/>
      <c r="C33" s="3"/>
      <c r="D33" s="3"/>
      <c r="E33" s="11">
        <f>SUMPRODUCT(('outgoing - problema 1'!$A$2:$A$21=F33)*('outgoing - problema 1'!$H$2:$H$21="PLN")*('outgoing - problema 1'!$G$2:$G$21="PLN"),'outgoing - problema 1'!$C$2:$C$21)</f>
        <v>242</v>
      </c>
      <c r="F33" s="11" t="str">
        <f>IFERROR(INDEX('outgoing - problema 1'!$A$2:$A$21,_xlfn.AGGREGATE(15,6,ROW($1:$1000)/('outgoing - problema 1'!$G$2:$G$21="PLN")/('outgoing - problema 1'!$H$2:$H$21="PLN")/('outgoing - problema 1'!$D$2:$D$21=$E$4),ROW(A2))),"-")</f>
        <v>AAA4</v>
      </c>
      <c r="G33" s="3"/>
      <c r="H33" s="3">
        <f>SUMPRODUCT(('outgoing - problema 1'!$A$2:$A$21=I33)*('outgoing - problema 1'!$H$2:$H$21="PLN")*('outgoing - problema 1'!$G$2:$G$21="PLN"),'outgoing - problema 1'!$C$2:$C$21)</f>
        <v>0</v>
      </c>
      <c r="I33" s="3" t="str">
        <f>IFERROR(INDEX('outgoing - problema 1'!$A$2:$A$21,_xlfn.AGGREGATE(15,6,ROW($1:$1000)/('outgoing - problema 1'!$G$2:$G$21="PLN")/('outgoing - problema 1'!$H$2:$H$21="PLN")/('outgoing - problema 1'!$D$2:$D$21=$H$4),ROW(A2))),"-")</f>
        <v>-</v>
      </c>
      <c r="J33" s="3"/>
      <c r="K33" s="3"/>
      <c r="L33" s="12"/>
    </row>
    <row r="34" spans="1:12" x14ac:dyDescent="0.25">
      <c r="A34" s="6"/>
      <c r="B34" s="3"/>
      <c r="C34" s="3"/>
      <c r="D34" s="3"/>
      <c r="E34" s="11">
        <f>SUMPRODUCT(('outgoing - problema 1'!$A$2:$A$21=F34)*('outgoing - problema 1'!$H$2:$H$21="PLN")*('outgoing - problema 1'!$G$2:$G$21="PLN"),'outgoing - problema 1'!$C$2:$C$21)</f>
        <v>404</v>
      </c>
      <c r="F34" s="11" t="str">
        <f>IFERROR(INDEX('outgoing - problema 1'!$A$2:$A$21,_xlfn.AGGREGATE(15,6,ROW($1:$1000)/('outgoing - problema 1'!$G$2:$G$21="PLN")/('outgoing - problema 1'!$H$2:$H$21="PLN")/('outgoing - problema 1'!$D$2:$D$21=$E$4),ROW(A3))),"-")</f>
        <v>AAA7</v>
      </c>
      <c r="G34" s="3"/>
      <c r="H34" s="3">
        <f>SUMPRODUCT(('outgoing - problema 1'!$A$2:$A$21=I34)*('outgoing - problema 1'!$H$2:$H$21="PLN")*('outgoing - problema 1'!$G$2:$G$21="PLN"),'outgoing - problema 1'!$C$2:$C$21)</f>
        <v>0</v>
      </c>
      <c r="I34" s="3" t="str">
        <f>IFERROR(INDEX('outgoing - problema 1'!$A$2:$A$21,_xlfn.AGGREGATE(15,6,ROW($1:$1000)/('outgoing - problema 1'!$G$2:$G$21="PLN")/('outgoing - problema 1'!$H$2:$H$21="PLN")/('outgoing - problema 1'!$D$2:$D$21=$H$4),ROW(A3))),"-")</f>
        <v>-</v>
      </c>
      <c r="J34" s="3"/>
      <c r="K34" s="3"/>
      <c r="L34" s="12"/>
    </row>
    <row r="35" spans="1:12" x14ac:dyDescent="0.25">
      <c r="A35" s="6"/>
      <c r="B35" s="3"/>
      <c r="C35" s="3"/>
      <c r="D35" s="3"/>
      <c r="E35" s="11">
        <f>SUMPRODUCT(('outgoing - problema 1'!$A$2:$A$21=F35)*('outgoing - problema 1'!$H$2:$H$21="PLN")*('outgoing - problema 1'!$G$2:$G$21="PLN"),'outgoing - problema 1'!$C$2:$C$21)</f>
        <v>348</v>
      </c>
      <c r="F35" s="11" t="str">
        <f>IFERROR(INDEX('outgoing - problema 1'!$A$2:$A$21,_xlfn.AGGREGATE(15,6,ROW($1:$1000)/('outgoing - problema 1'!$G$2:$G$21="PLN")/('outgoing - problema 1'!$H$2:$H$21="PLN")/('outgoing - problema 1'!$D$2:$D$21=$E$4),ROW(A4))),"-")</f>
        <v>AAA8</v>
      </c>
      <c r="G35" s="3"/>
      <c r="H35" s="3">
        <f>SUMPRODUCT(('outgoing - problema 1'!$A$2:$A$21=I35)*('outgoing - problema 1'!$H$2:$H$21="PLN")*('outgoing - problema 1'!$G$2:$G$21="PLN"),'outgoing - problema 1'!$C$2:$C$21)</f>
        <v>0</v>
      </c>
      <c r="I35" s="3" t="str">
        <f>IFERROR(INDEX('outgoing - problema 1'!$A$2:$A$21,_xlfn.AGGREGATE(15,6,ROW($1:$1000)/('outgoing - problema 1'!$G$2:$G$21="PLN")/('outgoing - problema 1'!$H$2:$H$21="PLN")/('outgoing - problema 1'!$D$2:$D$21=$H$4),ROW(A4))),"-")</f>
        <v>-</v>
      </c>
      <c r="J35" s="3"/>
      <c r="K35" s="3"/>
      <c r="L35" s="12"/>
    </row>
    <row r="36" spans="1:12" x14ac:dyDescent="0.25">
      <c r="A36" s="6"/>
      <c r="B36" s="3"/>
      <c r="C36" s="3"/>
      <c r="D36" s="3"/>
      <c r="E36" s="11">
        <f>SUMPRODUCT(('outgoing - problema 1'!$A$2:$A$21=F36)*('outgoing - problema 1'!$H$2:$H$21="PLN")*('outgoing - problema 1'!$G$2:$G$21="PLN"),'outgoing - problema 1'!$C$2:$C$21)</f>
        <v>974</v>
      </c>
      <c r="F36" s="11" t="str">
        <f>IFERROR(INDEX('outgoing - problema 1'!$A$2:$A$21,_xlfn.AGGREGATE(15,6,ROW($1:$1000)/('outgoing - problema 1'!$G$2:$G$21="PLN")/('outgoing - problema 1'!$H$2:$H$21="PLN")/('outgoing - problema 1'!$D$2:$D$21=$E$4),ROW(A5))),"-")</f>
        <v>BBB4</v>
      </c>
      <c r="G36" s="3"/>
      <c r="H36" s="3">
        <f>SUMPRODUCT(('outgoing - problema 1'!$A$2:$A$21=I36)*('outgoing - problema 1'!$H$2:$H$21="PLN")*('outgoing - problema 1'!$G$2:$G$21="PLN"),'outgoing - problema 1'!$C$2:$C$21)</f>
        <v>0</v>
      </c>
      <c r="I36" s="3" t="str">
        <f>IFERROR(INDEX('outgoing - problema 1'!$A$2:$A$21,_xlfn.AGGREGATE(15,6,ROW($1:$1000)/('outgoing - problema 1'!$G$2:$G$21="PLN")/('outgoing - problema 1'!$H$2:$H$21="PLN")/('outgoing - problema 1'!$D$2:$D$21=$H$4),ROW(A5))),"-")</f>
        <v>-</v>
      </c>
      <c r="J36" s="3"/>
      <c r="K36" s="3"/>
      <c r="L36" s="12"/>
    </row>
    <row r="37" spans="1:12" x14ac:dyDescent="0.25">
      <c r="A37" s="6"/>
      <c r="B37" s="3"/>
      <c r="C37" s="3"/>
      <c r="D37" s="3"/>
      <c r="E37" s="11">
        <f>SUMPRODUCT(('outgoing - problema 1'!$A$2:$A$21=F37)*('outgoing - problema 1'!$H$2:$H$21="PLN")*('outgoing - problema 1'!$G$2:$G$21="PLN"),'outgoing - problema 1'!$C$2:$C$21)</f>
        <v>459</v>
      </c>
      <c r="F37" s="11" t="str">
        <f>IFERROR(INDEX('outgoing - problema 1'!$A$2:$A$21,_xlfn.AGGREGATE(15,6,ROW($1:$1000)/('outgoing - problema 1'!$G$2:$G$21="PLN")/('outgoing - problema 1'!$H$2:$H$21="PLN")/('outgoing - problema 1'!$D$2:$D$21=$E$4),ROW(A6))),"-")</f>
        <v>BBB6</v>
      </c>
      <c r="G37" s="3"/>
      <c r="H37" s="3">
        <f>SUMPRODUCT(('outgoing - problema 1'!$A$2:$A$21=I37)*('outgoing - problema 1'!$H$2:$H$21="PLN")*('outgoing - problema 1'!$G$2:$G$21="PLN"),'outgoing - problema 1'!$C$2:$C$21)</f>
        <v>0</v>
      </c>
      <c r="I37" s="3" t="str">
        <f>IFERROR(INDEX('outgoing - problema 1'!$A$2:$A$21,_xlfn.AGGREGATE(15,6,ROW($1:$1000)/('outgoing - problema 1'!$G$2:$G$21="PLN")/('outgoing - problema 1'!$H$2:$H$21="PLN")/('outgoing - problema 1'!$D$2:$D$21=$H$4),ROW(A6))),"-")</f>
        <v>-</v>
      </c>
      <c r="J37" s="3"/>
      <c r="K37" s="3"/>
      <c r="L37" s="12"/>
    </row>
    <row r="38" spans="1:12" x14ac:dyDescent="0.25">
      <c r="A38" s="6"/>
      <c r="B38" s="3"/>
      <c r="C38" s="3"/>
      <c r="D38" s="3"/>
      <c r="E38" s="11">
        <f>SUMPRODUCT(('outgoing - problema 1'!$A$2:$A$21=F38)*('outgoing - problema 1'!$H$2:$H$21="PLN")*('outgoing - problema 1'!$G$2:$G$21="PLN"),'outgoing - problema 1'!$C$2:$C$21)</f>
        <v>0</v>
      </c>
      <c r="F38" s="11" t="str">
        <f>IFERROR(INDEX('outgoing - problema 1'!$A$2:$A$21,_xlfn.AGGREGATE(15,6,ROW($1:$1000)/('outgoing - problema 1'!$G$2:$G$21="PLN")/('outgoing - problema 1'!$H$2:$H$21="PLN")/('outgoing - problema 1'!$D$2:$D$21=$E$4),ROW(A7))),"-")</f>
        <v>-</v>
      </c>
      <c r="G38" s="3"/>
      <c r="H38" s="3">
        <f>SUMPRODUCT(('outgoing - problema 1'!$A$2:$A$21=I38)*('outgoing - problema 1'!$H$2:$H$21="PLN")*('outgoing - problema 1'!$G$2:$G$21="PLN"),'outgoing - problema 1'!$C$2:$C$21)</f>
        <v>0</v>
      </c>
      <c r="I38" s="3" t="str">
        <f>IFERROR(INDEX('outgoing - problema 1'!$A$2:$A$21,_xlfn.AGGREGATE(15,6,ROW($1:$1000)/('outgoing - problema 1'!$G$2:$G$21="PLN")/('outgoing - problema 1'!$H$2:$H$21="PLN")/('outgoing - problema 1'!$D$2:$D$21=$H$4),ROW(A7))),"-")</f>
        <v>-</v>
      </c>
      <c r="J38" s="3"/>
      <c r="K38" s="3"/>
      <c r="L38" s="12"/>
    </row>
    <row r="39" spans="1:12" x14ac:dyDescent="0.25">
      <c r="A39" s="6"/>
      <c r="B39" s="3"/>
      <c r="C39" s="3"/>
      <c r="D39" s="3"/>
      <c r="E39" s="11">
        <f>SUMPRODUCT(('outgoing - problema 1'!$A$2:$A$21=F39)*('outgoing - problema 1'!$H$2:$H$21="PLN")*('outgoing - problema 1'!$G$2:$G$21="PLN"),'outgoing - problema 1'!$C$2:$C$21)</f>
        <v>0</v>
      </c>
      <c r="F39" s="11" t="str">
        <f>IFERROR(INDEX('outgoing - problema 1'!$A$2:$A$21,_xlfn.AGGREGATE(15,6,ROW($1:$1000)/('outgoing - problema 1'!$G$2:$G$21="PLN")/('outgoing - problema 1'!$H$2:$H$21="PLN")/('outgoing - problema 1'!$D$2:$D$21=$E$4),ROW(A8))),"-")</f>
        <v>-</v>
      </c>
      <c r="G39" s="3"/>
      <c r="H39" s="3">
        <f>SUMPRODUCT(('outgoing - problema 1'!$A$2:$A$21=I39)*('outgoing - problema 1'!$H$2:$H$21="PLN")*('outgoing - problema 1'!$G$2:$G$21="PLN"),'outgoing - problema 1'!$C$2:$C$21)</f>
        <v>0</v>
      </c>
      <c r="I39" s="3" t="str">
        <f>IFERROR(INDEX('outgoing - problema 1'!$A$2:$A$21,_xlfn.AGGREGATE(15,6,ROW($1:$1000)/('outgoing - problema 1'!$G$2:$G$21="PLN")/('outgoing - problema 1'!$H$2:$H$21="PLN")/('outgoing - problema 1'!$D$2:$D$21=$H$4),ROW(A8))),"-")</f>
        <v>-</v>
      </c>
      <c r="J39" s="3"/>
      <c r="K39" s="3"/>
      <c r="L39" s="12"/>
    </row>
    <row r="40" spans="1:12" x14ac:dyDescent="0.25">
      <c r="A40" s="6"/>
      <c r="B40" s="3"/>
      <c r="C40" s="3"/>
      <c r="D40" s="3"/>
      <c r="E40" s="11">
        <f>SUMPRODUCT(('outgoing - problema 1'!$A$2:$A$21=F40)*('outgoing - problema 1'!$H$2:$H$21="PLN")*('outgoing - problema 1'!$G$2:$G$21="PLN"),'outgoing - problema 1'!$C$2:$C$21)</f>
        <v>0</v>
      </c>
      <c r="F40" s="11" t="str">
        <f>IFERROR(INDEX('outgoing - problema 1'!$A$2:$A$21,_xlfn.AGGREGATE(15,6,ROW($1:$1000)/('outgoing - problema 1'!$G$2:$G$21="PLN")/('outgoing - problema 1'!$H$2:$H$21="PLN")/('outgoing - problema 1'!$D$2:$D$21=$E$4),ROW(A9))),"-")</f>
        <v>-</v>
      </c>
      <c r="G40" s="3"/>
      <c r="H40" s="3">
        <f>SUMPRODUCT(('outgoing - problema 1'!$A$2:$A$21=I40)*('outgoing - problema 1'!$H$2:$H$21="PLN")*('outgoing - problema 1'!$G$2:$G$21="PLN"),'outgoing - problema 1'!$C$2:$C$21)</f>
        <v>0</v>
      </c>
      <c r="I40" s="3" t="str">
        <f>IFERROR(INDEX('outgoing - problema 1'!$A$2:$A$21,_xlfn.AGGREGATE(15,6,ROW($1:$1000)/('outgoing - problema 1'!$G$2:$G$21="PLN")/('outgoing - problema 1'!$H$2:$H$21="PLN")/('outgoing - problema 1'!$D$2:$D$21=$H$4),ROW(A9))),"-")</f>
        <v>-</v>
      </c>
      <c r="J40" s="3"/>
      <c r="K40" s="3"/>
      <c r="L40" s="12"/>
    </row>
    <row r="41" spans="1:12" x14ac:dyDescent="0.25">
      <c r="A41" s="6"/>
      <c r="B41" s="3"/>
      <c r="C41" s="3"/>
      <c r="D41" s="3"/>
      <c r="E41" s="11">
        <f>SUMPRODUCT(('outgoing - problema 1'!$A$2:$A$21=F41)*('outgoing - problema 1'!$H$2:$H$21="PLN")*('outgoing - problema 1'!$G$2:$G$21="PLN"),'outgoing - problema 1'!$C$2:$C$21)</f>
        <v>0</v>
      </c>
      <c r="F41" s="11" t="str">
        <f>IFERROR(INDEX('outgoing - problema 1'!$A$2:$A$21,_xlfn.AGGREGATE(15,6,ROW($1:$1000)/('outgoing - problema 1'!$G$2:$G$21="PLN")/('outgoing - problema 1'!$H$2:$H$21="PLN")/('outgoing - problema 1'!$D$2:$D$21=$E$4),ROW(A10))),"-")</f>
        <v>-</v>
      </c>
      <c r="G41" s="3"/>
      <c r="H41" s="3">
        <f>SUMPRODUCT(('outgoing - problema 1'!$A$2:$A$21=I41)*('outgoing - problema 1'!$H$2:$H$21="PLN")*('outgoing - problema 1'!$G$2:$G$21="PLN"),'outgoing - problema 1'!$C$2:$C$21)</f>
        <v>0</v>
      </c>
      <c r="I41" s="3" t="str">
        <f>IFERROR(INDEX('outgoing - problema 1'!$A$2:$A$21,_xlfn.AGGREGATE(15,6,ROW($1:$1000)/('outgoing - problema 1'!$G$2:$G$21="PLN")/('outgoing - problema 1'!$H$2:$H$21="PLN")/('outgoing - problema 1'!$D$2:$D$21=$H$4),ROW(A10))),"-")</f>
        <v>-</v>
      </c>
      <c r="J41" s="3"/>
      <c r="K41" s="3"/>
      <c r="L41" s="12"/>
    </row>
    <row r="42" spans="1:12" x14ac:dyDescent="0.25">
      <c r="A42" s="6"/>
      <c r="B42" s="3"/>
      <c r="C42" s="3"/>
      <c r="D42" s="3"/>
      <c r="E42" s="11">
        <f>SUMPRODUCT(('outgoing - problema 1'!$A$2:$A$21=F42)*('outgoing - problema 1'!$H$2:$H$21="PLN")*('outgoing - problema 1'!$G$2:$G$21="PLN"),'outgoing - problema 1'!$C$2:$C$21)</f>
        <v>0</v>
      </c>
      <c r="F42" s="11" t="str">
        <f>IFERROR(INDEX('outgoing - problema 1'!$A$2:$A$21,_xlfn.AGGREGATE(15,6,ROW($1:$1000)/('outgoing - problema 1'!$G$2:$G$21="PLN")/('outgoing - problema 1'!$H$2:$H$21="PLN")/('outgoing - problema 1'!$D$2:$D$21=$E$4),ROW(A11))),"-")</f>
        <v>-</v>
      </c>
      <c r="G42" s="3"/>
      <c r="H42" s="3">
        <f>SUMPRODUCT(('outgoing - problema 1'!$A$2:$A$21=I42)*('outgoing - problema 1'!$H$2:$H$21="PLN")*('outgoing - problema 1'!$G$2:$G$21="PLN"),'outgoing - problema 1'!$C$2:$C$21)</f>
        <v>0</v>
      </c>
      <c r="I42" s="3" t="str">
        <f>IFERROR(INDEX('outgoing - problema 1'!$A$2:$A$21,_xlfn.AGGREGATE(15,6,ROW($1:$1000)/('outgoing - problema 1'!$G$2:$G$21="PLN")/('outgoing - problema 1'!$H$2:$H$21="PLN")/('outgoing - problema 1'!$D$2:$D$21=$H$4),ROW(A11))),"-")</f>
        <v>-</v>
      </c>
      <c r="J42" s="3"/>
      <c r="K42" s="3"/>
      <c r="L42" s="12"/>
    </row>
    <row r="43" spans="1:12" x14ac:dyDescent="0.25">
      <c r="A43" s="6"/>
      <c r="B43" s="3"/>
      <c r="C43" s="3"/>
      <c r="D43" s="3"/>
      <c r="E43" s="11">
        <f>SUMPRODUCT(('outgoing - problema 1'!$A$2:$A$21=F43)*('outgoing - problema 1'!$H$2:$H$21="PLN")*('outgoing - problema 1'!$G$2:$G$21="PLN"),'outgoing - problema 1'!$C$2:$C$21)</f>
        <v>0</v>
      </c>
      <c r="F43" s="11" t="str">
        <f>IFERROR(INDEX('outgoing - problema 1'!$A$2:$A$21,_xlfn.AGGREGATE(15,6,ROW($1:$1000)/('outgoing - problema 1'!$G$2:$G$21="PLN")/('outgoing - problema 1'!$H$2:$H$21="PLN")/('outgoing - problema 1'!$D$2:$D$21=$E$4),ROW(A12))),"-")</f>
        <v>-</v>
      </c>
      <c r="G43" s="3"/>
      <c r="H43" s="3">
        <f>SUMPRODUCT(('outgoing - problema 1'!$A$2:$A$21=I43)*('outgoing - problema 1'!$H$2:$H$21="PLN")*('outgoing - problema 1'!$G$2:$G$21="PLN"),'outgoing - problema 1'!$C$2:$C$21)</f>
        <v>0</v>
      </c>
      <c r="I43" s="3" t="str">
        <f>IFERROR(INDEX('outgoing - problema 1'!$A$2:$A$21,_xlfn.AGGREGATE(15,6,ROW($1:$1000)/('outgoing - problema 1'!$G$2:$G$21="PLN")/('outgoing - problema 1'!$H$2:$H$21="PLN")/('outgoing - problema 1'!$D$2:$D$21=$H$4),ROW(A12))),"-")</f>
        <v>-</v>
      </c>
      <c r="J43" s="3"/>
      <c r="K43" s="3"/>
      <c r="L43" s="12"/>
    </row>
    <row r="44" spans="1:12" x14ac:dyDescent="0.25">
      <c r="A44" s="6"/>
      <c r="B44" s="3"/>
      <c r="C44" s="3"/>
      <c r="D44" s="3"/>
      <c r="E44" s="11">
        <f>SUMPRODUCT(('outgoing - problema 1'!$A$2:$A$21=F44)*('outgoing - problema 1'!$H$2:$H$21="PLN")*('outgoing - problema 1'!$G$2:$G$21="PLN"),'outgoing - problema 1'!$C$2:$C$21)</f>
        <v>0</v>
      </c>
      <c r="F44" s="11" t="str">
        <f>IFERROR(INDEX('outgoing - problema 1'!$A$2:$A$21,_xlfn.AGGREGATE(15,6,ROW($1:$1000)/('outgoing - problema 1'!$G$2:$G$21="PLN")/('outgoing - problema 1'!$H$2:$H$21="PLN")/('outgoing - problema 1'!$D$2:$D$21=$E$4),ROW(A13))),"-")</f>
        <v>-</v>
      </c>
      <c r="G44" s="3"/>
      <c r="H44" s="3">
        <f>SUMPRODUCT(('outgoing - problema 1'!$A$2:$A$21=I44)*('outgoing - problema 1'!$H$2:$H$21="PLN")*('outgoing - problema 1'!$G$2:$G$21="PLN"),'outgoing - problema 1'!$C$2:$C$21)</f>
        <v>0</v>
      </c>
      <c r="I44" s="3" t="str">
        <f>IFERROR(INDEX('outgoing - problema 1'!$A$2:$A$21,_xlfn.AGGREGATE(15,6,ROW($1:$1000)/('outgoing - problema 1'!$G$2:$G$21="PLN")/('outgoing - problema 1'!$H$2:$H$21="PLN")/('outgoing - problema 1'!$D$2:$D$21=$H$4),ROW(A13))),"-")</f>
        <v>-</v>
      </c>
      <c r="J44" s="3"/>
      <c r="K44" s="3"/>
      <c r="L44" s="12"/>
    </row>
    <row r="45" spans="1:12" x14ac:dyDescent="0.25">
      <c r="A45" s="6"/>
      <c r="B45" s="3"/>
      <c r="C45" s="3"/>
      <c r="D45" s="3"/>
      <c r="E45" s="11">
        <f>SUMPRODUCT(('outgoing - problema 1'!$A$2:$A$21=F45)*('outgoing - problema 1'!$H$2:$H$21="PLN")*('outgoing - problema 1'!$G$2:$G$21="PLN"),'outgoing - problema 1'!$C$2:$C$21)</f>
        <v>0</v>
      </c>
      <c r="F45" s="11" t="str">
        <f>IFERROR(INDEX('outgoing - problema 1'!$A$2:$A$21,_xlfn.AGGREGATE(15,6,ROW($1:$1000)/('outgoing - problema 1'!$G$2:$G$21="PLN")/('outgoing - problema 1'!$H$2:$H$21="PLN")/('outgoing - problema 1'!$D$2:$D$21=$E$4),ROW(A14))),"-")</f>
        <v>-</v>
      </c>
      <c r="G45" s="3"/>
      <c r="H45" s="3">
        <f>SUMPRODUCT(('outgoing - problema 1'!$A$2:$A$21=I45)*('outgoing - problema 1'!$H$2:$H$21="PLN")*('outgoing - problema 1'!$G$2:$G$21="PLN"),'outgoing - problema 1'!$C$2:$C$21)</f>
        <v>0</v>
      </c>
      <c r="I45" s="3" t="str">
        <f>IFERROR(INDEX('outgoing - problema 1'!$A$2:$A$21,_xlfn.AGGREGATE(15,6,ROW($1:$1000)/('outgoing - problema 1'!$G$2:$G$21="PLN")/('outgoing - problema 1'!$H$2:$H$21="PLN")/('outgoing - problema 1'!$D$2:$D$21=$H$4),ROW(A14))),"-")</f>
        <v>-</v>
      </c>
      <c r="J45" s="3"/>
      <c r="K45" s="3"/>
      <c r="L45" s="12"/>
    </row>
    <row r="46" spans="1:12" x14ac:dyDescent="0.25">
      <c r="A46" s="6"/>
      <c r="B46" s="3"/>
      <c r="C46" s="3"/>
      <c r="D46" s="3"/>
      <c r="E46" s="11">
        <f>SUMPRODUCT(('outgoing - problema 1'!$A$2:$A$21=F46)*('outgoing - problema 1'!$H$2:$H$21="PLN")*('outgoing - problema 1'!$G$2:$G$21="PLN"),'outgoing - problema 1'!$C$2:$C$21)</f>
        <v>0</v>
      </c>
      <c r="F46" s="11" t="str">
        <f>IFERROR(INDEX('outgoing - problema 1'!$A$2:$A$21,_xlfn.AGGREGATE(15,6,ROW($1:$1000)/('outgoing - problema 1'!$G$2:$G$21="PLN")/('outgoing - problema 1'!$H$2:$H$21="PLN")/('outgoing - problema 1'!$D$2:$D$21=$E$4),ROW(A15))),"-")</f>
        <v>-</v>
      </c>
      <c r="G46" s="3"/>
      <c r="H46" s="3">
        <f>SUMPRODUCT(('outgoing - problema 1'!$A$2:$A$21=I46)*('outgoing - problema 1'!$H$2:$H$21="PLN")*('outgoing - problema 1'!$G$2:$G$21="PLN"),'outgoing - problema 1'!$C$2:$C$21)</f>
        <v>0</v>
      </c>
      <c r="I46" s="3" t="str">
        <f>IFERROR(INDEX('outgoing - problema 1'!$A$2:$A$21,_xlfn.AGGREGATE(15,6,ROW($1:$1000)/('outgoing - problema 1'!$G$2:$G$21="PLN")/('outgoing - problema 1'!$H$2:$H$21="PLN")/('outgoing - problema 1'!$D$2:$D$21=$H$4),ROW(A15))),"-")</f>
        <v>-</v>
      </c>
      <c r="J46" s="3"/>
      <c r="K46" s="3"/>
      <c r="L46" s="12"/>
    </row>
    <row r="47" spans="1:12" x14ac:dyDescent="0.25">
      <c r="A47" s="6"/>
      <c r="B47" s="3"/>
      <c r="C47" s="3"/>
      <c r="D47" s="3"/>
      <c r="E47" s="11">
        <f>SUMPRODUCT(('outgoing - problema 1'!$A$2:$A$21=F47)*('outgoing - problema 1'!$H$2:$H$21="PLN")*('outgoing - problema 1'!$G$2:$G$21="PLN"),'outgoing - problema 1'!$C$2:$C$21)</f>
        <v>0</v>
      </c>
      <c r="F47" s="11" t="str">
        <f>IFERROR(INDEX('outgoing - problema 1'!$A$2:$A$21,_xlfn.AGGREGATE(15,6,ROW($1:$1000)/('outgoing - problema 1'!$G$2:$G$21="PLN")/('outgoing - problema 1'!$H$2:$H$21="PLN")/('outgoing - problema 1'!$D$2:$D$21=$E$4),ROW(A16))),"-")</f>
        <v>-</v>
      </c>
      <c r="G47" s="3"/>
      <c r="H47" s="3">
        <f>SUMPRODUCT(('outgoing - problema 1'!$A$2:$A$21=I47)*('outgoing - problema 1'!$H$2:$H$21="PLN")*('outgoing - problema 1'!$G$2:$G$21="PLN"),'outgoing - problema 1'!$C$2:$C$21)</f>
        <v>0</v>
      </c>
      <c r="I47" s="3" t="str">
        <f>IFERROR(INDEX('outgoing - problema 1'!$A$2:$A$21,_xlfn.AGGREGATE(15,6,ROW($1:$1000)/('outgoing - problema 1'!$G$2:$G$21="PLN")/('outgoing - problema 1'!$H$2:$H$21="PLN")/('outgoing - problema 1'!$D$2:$D$21=$H$4),ROW(A16))),"-")</f>
        <v>-</v>
      </c>
      <c r="J47" s="3"/>
      <c r="K47" s="3"/>
      <c r="L47" s="12"/>
    </row>
    <row r="48" spans="1:12" x14ac:dyDescent="0.25">
      <c r="A48" s="6"/>
      <c r="B48" s="3"/>
      <c r="C48" s="3"/>
      <c r="D48" s="3"/>
      <c r="E48" s="11">
        <f>SUMPRODUCT(('outgoing - problema 1'!$A$2:$A$21=F48)*('outgoing - problema 1'!$H$2:$H$21="PLN")*('outgoing - problema 1'!$G$2:$G$21="PLN"),'outgoing - problema 1'!$C$2:$C$21)</f>
        <v>0</v>
      </c>
      <c r="F48" s="11" t="str">
        <f>IFERROR(INDEX('outgoing - problema 1'!$A$2:$A$21,_xlfn.AGGREGATE(15,6,ROW($1:$1000)/('outgoing - problema 1'!$G$2:$G$21="PLN")/('outgoing - problema 1'!$H$2:$H$21="PLN")/('outgoing - problema 1'!$D$2:$D$21=$E$4),ROW(A17))),"-")</f>
        <v>-</v>
      </c>
      <c r="G48" s="3"/>
      <c r="H48" s="3">
        <f>SUMPRODUCT(('outgoing - problema 1'!$A$2:$A$21=I48)*('outgoing - problema 1'!$H$2:$H$21="PLN")*('outgoing - problema 1'!$G$2:$G$21="PLN"),'outgoing - problema 1'!$C$2:$C$21)</f>
        <v>0</v>
      </c>
      <c r="I48" s="3" t="str">
        <f>IFERROR(INDEX('outgoing - problema 1'!$A$2:$A$21,_xlfn.AGGREGATE(15,6,ROW($1:$1000)/('outgoing - problema 1'!$G$2:$G$21="PLN")/('outgoing - problema 1'!$H$2:$H$21="PLN")/('outgoing - problema 1'!$D$2:$D$21=$H$4),ROW(A17))),"-")</f>
        <v>-</v>
      </c>
      <c r="J48" s="3"/>
      <c r="K48" s="3"/>
      <c r="L48" s="12"/>
    </row>
    <row r="49" spans="1:12" x14ac:dyDescent="0.25">
      <c r="A49" s="6"/>
      <c r="B49" s="3"/>
      <c r="C49" s="3"/>
      <c r="D49" s="3"/>
      <c r="E49" s="11">
        <f>SUMPRODUCT(('outgoing - problema 1'!$A$2:$A$21=F49)*('outgoing - problema 1'!$H$2:$H$21="PLN")*('outgoing - problema 1'!$G$2:$G$21="PLN"),'outgoing - problema 1'!$C$2:$C$21)</f>
        <v>0</v>
      </c>
      <c r="F49" s="11" t="str">
        <f>IFERROR(INDEX('outgoing - problema 1'!$A$2:$A$21,_xlfn.AGGREGATE(15,6,ROW($1:$1000)/('outgoing - problema 1'!$G$2:$G$21="PLN")/('outgoing - problema 1'!$H$2:$H$21="PLN")/('outgoing - problema 1'!$D$2:$D$21=$E$4),ROW(A18))),"-")</f>
        <v>-</v>
      </c>
      <c r="G49" s="3"/>
      <c r="H49" s="3">
        <f>SUMPRODUCT(('outgoing - problema 1'!$A$2:$A$21=I49)*('outgoing - problema 1'!$H$2:$H$21="PLN")*('outgoing - problema 1'!$G$2:$G$21="PLN"),'outgoing - problema 1'!$C$2:$C$21)</f>
        <v>0</v>
      </c>
      <c r="I49" s="3" t="str">
        <f>IFERROR(INDEX('outgoing - problema 1'!$A$2:$A$21,_xlfn.AGGREGATE(15,6,ROW($1:$1000)/('outgoing - problema 1'!$G$2:$G$21="PLN")/('outgoing - problema 1'!$H$2:$H$21="PLN")/('outgoing - problema 1'!$D$2:$D$21=$H$4),ROW(A18))),"-")</f>
        <v>-</v>
      </c>
      <c r="J49" s="3"/>
      <c r="K49" s="3"/>
      <c r="L49" s="12"/>
    </row>
    <row r="50" spans="1:12" ht="15.75" thickBot="1" x14ac:dyDescent="0.3">
      <c r="A50" s="9"/>
      <c r="B50" s="5"/>
      <c r="C50" s="5"/>
      <c r="D50" s="5"/>
      <c r="E50" s="32"/>
      <c r="F50" s="32"/>
      <c r="G50" s="5"/>
      <c r="H50" s="5"/>
      <c r="I50" s="5"/>
      <c r="J50" s="5"/>
      <c r="K50" s="5"/>
      <c r="L50" s="14"/>
    </row>
    <row r="51" spans="1:12" x14ac:dyDescent="0.25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12"/>
    </row>
    <row r="52" spans="1:12" x14ac:dyDescent="0.25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12"/>
    </row>
    <row r="53" spans="1:12" s="24" customFormat="1" x14ac:dyDescent="0.2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</row>
    <row r="54" spans="1:12" s="24" customFormat="1" x14ac:dyDescent="0.25">
      <c r="A54" s="24" t="s">
        <v>0</v>
      </c>
      <c r="B54" s="35" t="s">
        <v>26</v>
      </c>
      <c r="C54" s="22"/>
      <c r="D54" s="22"/>
      <c r="E54" s="22"/>
      <c r="F54" s="22"/>
      <c r="G54" s="22"/>
      <c r="H54" s="22"/>
      <c r="I54" s="22"/>
      <c r="J54" s="22"/>
      <c r="K54" s="22"/>
      <c r="L54" s="23"/>
    </row>
    <row r="55" spans="1:12" s="24" customFormat="1" x14ac:dyDescent="0.25">
      <c r="A55" s="6"/>
      <c r="B55" s="3"/>
      <c r="C55" s="3"/>
      <c r="D55" s="7"/>
      <c r="E55" s="3"/>
      <c r="F55" s="3"/>
      <c r="G55" s="3"/>
      <c r="H55" s="3"/>
      <c r="I55" s="3"/>
      <c r="J55" s="3"/>
      <c r="K55" s="3"/>
      <c r="L55" s="12"/>
    </row>
    <row r="56" spans="1:12" s="24" customFormat="1" ht="15.75" thickBot="1" x14ac:dyDescent="0.3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12"/>
    </row>
    <row r="57" spans="1:12" x14ac:dyDescent="0.25">
      <c r="A57" s="8" t="s">
        <v>1</v>
      </c>
      <c r="B57" s="4"/>
      <c r="C57" s="4"/>
      <c r="D57" s="4"/>
      <c r="E57" s="4" t="s">
        <v>2</v>
      </c>
      <c r="F57" s="4"/>
      <c r="G57" s="4"/>
      <c r="H57" s="4"/>
      <c r="I57" s="4"/>
      <c r="J57" s="4"/>
      <c r="K57" s="4"/>
      <c r="L57" s="13"/>
    </row>
    <row r="58" spans="1:12" x14ac:dyDescent="0.25">
      <c r="A58" s="6"/>
      <c r="B58" s="3"/>
      <c r="C58" s="3"/>
      <c r="D58" s="37" t="s">
        <v>0</v>
      </c>
      <c r="E58" s="37" t="s">
        <v>26</v>
      </c>
      <c r="F58" s="3" t="s">
        <v>25</v>
      </c>
      <c r="G58" s="36" t="s">
        <v>0</v>
      </c>
      <c r="H58" s="37" t="s">
        <v>26</v>
      </c>
      <c r="I58" s="3" t="s">
        <v>25</v>
      </c>
      <c r="J58" s="3"/>
      <c r="K58" s="3"/>
      <c r="L58" s="12"/>
    </row>
    <row r="59" spans="1:12" x14ac:dyDescent="0.25">
      <c r="A59" s="6"/>
      <c r="B59" s="3"/>
      <c r="C59" s="3"/>
      <c r="D59" s="3">
        <f>SUMPRODUCT(('outgoing - problema 1'!$A$2:$A$21=F59)*'outgoing - problema 1'!$B$2:$B$21)</f>
        <v>303</v>
      </c>
      <c r="E59" s="11">
        <f>SUMPRODUCT(('outgoing - problema 1'!$A$2:$A$21=F59)*'outgoing - problema 1'!$C$2:$C$21)</f>
        <v>437</v>
      </c>
      <c r="F59" s="11" t="str">
        <f>IFERROR(INDEX('outgoing - problema 1'!$A$2:$A$21,_xlfn.AGGREGATE(15,6,ROW($1:$1000)/('outgoing - problema 1'!$H$2:$H$21&lt;&gt;'outgoing - problema 1'!$G$2:$G$21)/('outgoing - problema 1'!$D$2:$D$21=$E$4),ROW(K1))),"-")</f>
        <v>BBB3</v>
      </c>
      <c r="G59" s="3">
        <f>SUMPRODUCT(('outgoing - problema 1'!$A$2:$A$21=H59)*'outgoing - problema 1'!$B$2:$B$21)</f>
        <v>0</v>
      </c>
      <c r="H59" s="3">
        <f>SUMPRODUCT(('outgoing - problema 1'!$A$2:$A$21=P6)*'outgoing - problema 1'!$C$2:$C$21)</f>
        <v>0</v>
      </c>
      <c r="I59" s="3" t="str">
        <f>IFERROR(INDEX('outgoing - problema 1'!$A$2:$A$21,_xlfn.AGGREGATE(15,6,ROW($1:$1000)/('outgoing - problema 1'!$H$2:$H$21&lt;&gt;'outgoing - problema 1'!$G$2:$G$21)/('outgoing - problema 1'!$D$2:$D$21=$H$4),ROW(K1))),"-")</f>
        <v>-</v>
      </c>
      <c r="J59" s="3"/>
      <c r="K59" s="3"/>
      <c r="L59" s="12"/>
    </row>
    <row r="60" spans="1:12" x14ac:dyDescent="0.25">
      <c r="A60" s="6"/>
      <c r="B60" s="3"/>
      <c r="C60" s="3"/>
      <c r="D60" s="3">
        <f>SUMPRODUCT(('outgoing - problema 1'!$A$2:$A$21=F60)*'outgoing - problema 1'!$B$2:$B$21)</f>
        <v>534</v>
      </c>
      <c r="E60" s="11">
        <f>SUMPRODUCT(('outgoing - problema 1'!$A$2:$A$21=F60)*'outgoing - problema 1'!$C$2:$C$21)</f>
        <v>598</v>
      </c>
      <c r="F60" s="11" t="str">
        <f>IFERROR(INDEX('outgoing - problema 1'!$A$2:$A$21,_xlfn.AGGREGATE(15,6,ROW($1:$1000)/('outgoing - problema 1'!$H$2:$H$21&lt;&gt;'outgoing - problema 1'!$G$2:$G$21)/('outgoing - problema 1'!$D$2:$D$21=$E$4),ROW(K2))),"-")</f>
        <v>BBB9</v>
      </c>
      <c r="G60" s="3">
        <f>SUMPRODUCT(('outgoing - problema 1'!$A$2:$A$21=H60)*'outgoing - problema 1'!$B$2:$B$21)</f>
        <v>0</v>
      </c>
      <c r="H60" s="3">
        <f>SUMPRODUCT(('outgoing - problema 1'!$A$2:$A$21=P7)*'outgoing - problema 1'!$C$2:$C$21)</f>
        <v>0</v>
      </c>
      <c r="I60" s="3" t="str">
        <f>IFERROR(INDEX('outgoing - problema 1'!$A$2:$A$21,_xlfn.AGGREGATE(15,6,ROW($1:$1000)/('outgoing - problema 1'!$H$2:$H$21&lt;&gt;'outgoing - problema 1'!$G$2:$G$21)/('outgoing - problema 1'!$D$2:$D$21=$H$4),ROW(K2))),"-")</f>
        <v>-</v>
      </c>
      <c r="J60" s="3"/>
      <c r="K60" s="3"/>
      <c r="L60" s="12"/>
    </row>
    <row r="61" spans="1:12" x14ac:dyDescent="0.25">
      <c r="A61" s="6"/>
      <c r="B61" s="3"/>
      <c r="C61" s="3"/>
      <c r="D61" s="3">
        <f>SUMPRODUCT(('outgoing - problema 1'!$A$2:$A$21=F61)*'outgoing - problema 1'!$B$2:$B$21)</f>
        <v>916</v>
      </c>
      <c r="E61" s="11">
        <f>SUMPRODUCT(('outgoing - problema 1'!$A$2:$A$21=F61)*'outgoing - problema 1'!$C$2:$C$21)</f>
        <v>776</v>
      </c>
      <c r="F61" s="11" t="str">
        <f>IFERROR(INDEX('outgoing - problema 1'!$A$2:$A$21,_xlfn.AGGREGATE(15,6,ROW($1:$1000)/('outgoing - problema 1'!$H$2:$H$21&lt;&gt;'outgoing - problema 1'!$G$2:$G$21)/('outgoing - problema 1'!$D$2:$D$21=$E$4),ROW(K3))),"-")</f>
        <v>BBB10</v>
      </c>
      <c r="G61" s="3">
        <f>SUMPRODUCT(('outgoing - problema 1'!$A$2:$A$21=H61)*'outgoing - problema 1'!$B$2:$B$21)</f>
        <v>0</v>
      </c>
      <c r="H61" s="3">
        <f>SUMPRODUCT(('outgoing - problema 1'!$A$2:$A$21=P8)*'outgoing - problema 1'!$C$2:$C$21)</f>
        <v>0</v>
      </c>
      <c r="I61" s="3" t="str">
        <f>IFERROR(INDEX('outgoing - problema 1'!$A$2:$A$21,_xlfn.AGGREGATE(15,6,ROW($1:$1000)/('outgoing - problema 1'!$H$2:$H$21&lt;&gt;'outgoing - problema 1'!$G$2:$G$21)/('outgoing - problema 1'!$D$2:$D$21=$H$4),ROW(K3))),"-")</f>
        <v>-</v>
      </c>
      <c r="J61" s="3"/>
      <c r="K61" s="3"/>
      <c r="L61" s="12"/>
    </row>
    <row r="62" spans="1:12" x14ac:dyDescent="0.25">
      <c r="A62" s="6"/>
      <c r="B62" s="3"/>
      <c r="C62" s="3"/>
      <c r="D62" s="3">
        <f>SUMPRODUCT(('outgoing - problema 1'!$A$2:$A$21=F62)*'outgoing - problema 1'!$B$2:$B$21)</f>
        <v>0</v>
      </c>
      <c r="E62" s="11">
        <f>SUMPRODUCT(('outgoing - problema 1'!$A$2:$A$21=F62)*'outgoing - problema 1'!$C$2:$C$21)</f>
        <v>0</v>
      </c>
      <c r="F62" s="11" t="str">
        <f>IFERROR(INDEX('outgoing - problema 1'!$A$2:$A$21,_xlfn.AGGREGATE(15,6,ROW($1:$1000)/('outgoing - problema 1'!$H$2:$H$21&lt;&gt;'outgoing - problema 1'!$G$2:$G$21)/('outgoing - problema 1'!$D$2:$D$21=$E$4),ROW(K4))),"-")</f>
        <v>-</v>
      </c>
      <c r="G62" s="3">
        <f>SUMPRODUCT(('outgoing - problema 1'!$A$2:$A$21=H62)*'outgoing - problema 1'!$B$2:$B$21)</f>
        <v>0</v>
      </c>
      <c r="H62" s="3">
        <f>SUMPRODUCT(('outgoing - problema 1'!$A$2:$A$21=P9)*'outgoing - problema 1'!$C$2:$C$21)</f>
        <v>0</v>
      </c>
      <c r="I62" s="3" t="str">
        <f>IFERROR(INDEX('outgoing - problema 1'!$A$2:$A$21,_xlfn.AGGREGATE(15,6,ROW($1:$1000)/('outgoing - problema 1'!$H$2:$H$21&lt;&gt;'outgoing - problema 1'!$G$2:$G$21)/('outgoing - problema 1'!$D$2:$D$21=$H$4),ROW(K4))),"-")</f>
        <v>-</v>
      </c>
      <c r="J62" s="3"/>
      <c r="K62" s="3"/>
      <c r="L62" s="12"/>
    </row>
    <row r="63" spans="1:12" x14ac:dyDescent="0.25">
      <c r="A63" s="6"/>
      <c r="B63" s="3"/>
      <c r="C63" s="3"/>
      <c r="D63" s="3">
        <f>SUMPRODUCT(('outgoing - problema 1'!$A$2:$A$21=F63)*'outgoing - problema 1'!$B$2:$B$21)</f>
        <v>0</v>
      </c>
      <c r="E63" s="11">
        <f>SUMPRODUCT(('outgoing - problema 1'!$A$2:$A$21=F63)*'outgoing - problema 1'!$C$2:$C$21)</f>
        <v>0</v>
      </c>
      <c r="F63" s="11" t="str">
        <f>IFERROR(INDEX('outgoing - problema 1'!$A$2:$A$21,_xlfn.AGGREGATE(15,6,ROW($1:$1000)/('outgoing - problema 1'!$H$2:$H$21&lt;&gt;'outgoing - problema 1'!$G$2:$G$21)/('outgoing - problema 1'!$D$2:$D$21=$E$4),ROW(K5))),"-")</f>
        <v>-</v>
      </c>
      <c r="G63" s="3">
        <f>SUMPRODUCT(('outgoing - problema 1'!$A$2:$A$21=H63)*'outgoing - problema 1'!$B$2:$B$21)</f>
        <v>0</v>
      </c>
      <c r="H63" s="3">
        <f>SUMPRODUCT(('outgoing - problema 1'!$A$2:$A$21=P10)*'outgoing - problema 1'!$C$2:$C$21)</f>
        <v>0</v>
      </c>
      <c r="I63" s="3" t="str">
        <f>IFERROR(INDEX('outgoing - problema 1'!$A$2:$A$21,_xlfn.AGGREGATE(15,6,ROW($1:$1000)/('outgoing - problema 1'!$H$2:$H$21&lt;&gt;'outgoing - problema 1'!$G$2:$G$21)/('outgoing - problema 1'!$D$2:$D$21=$H$4),ROW(K5))),"-")</f>
        <v>-</v>
      </c>
      <c r="J63" s="3"/>
      <c r="K63" s="3"/>
      <c r="L63" s="12"/>
    </row>
    <row r="64" spans="1:12" x14ac:dyDescent="0.25">
      <c r="A64" s="6"/>
      <c r="B64" s="3"/>
      <c r="C64" s="3"/>
      <c r="D64" s="3">
        <f>SUMPRODUCT(('outgoing - problema 1'!$A$2:$A$21=F64)*'outgoing - problema 1'!$B$2:$B$21)</f>
        <v>0</v>
      </c>
      <c r="E64" s="11">
        <f>SUMPRODUCT(('outgoing - problema 1'!$A$2:$A$21=F64)*'outgoing - problema 1'!$C$2:$C$21)</f>
        <v>0</v>
      </c>
      <c r="F64" s="11" t="str">
        <f>IFERROR(INDEX('outgoing - problema 1'!$A$2:$A$21,_xlfn.AGGREGATE(15,6,ROW($1:$1000)/('outgoing - problema 1'!$H$2:$H$21&lt;&gt;'outgoing - problema 1'!$G$2:$G$21)/('outgoing - problema 1'!$D$2:$D$21=$E$4),ROW(K6))),"-")</f>
        <v>-</v>
      </c>
      <c r="G64" s="3">
        <f>SUMPRODUCT(('outgoing - problema 1'!$A$2:$A$21=H64)*'outgoing - problema 1'!$B$2:$B$21)</f>
        <v>0</v>
      </c>
      <c r="H64" s="3">
        <f>SUMPRODUCT(('outgoing - problema 1'!$A$2:$A$21=P11)*'outgoing - problema 1'!$C$2:$C$21)</f>
        <v>0</v>
      </c>
      <c r="I64" s="3" t="str">
        <f>IFERROR(INDEX('outgoing - problema 1'!$A$2:$A$21,_xlfn.AGGREGATE(15,6,ROW($1:$1000)/('outgoing - problema 1'!$H$2:$H$21&lt;&gt;'outgoing - problema 1'!$G$2:$G$21)/('outgoing - problema 1'!$D$2:$D$21=$H$4),ROW(K6))),"-")</f>
        <v>-</v>
      </c>
      <c r="J64" s="3"/>
      <c r="K64" s="3"/>
      <c r="L64" s="12"/>
    </row>
    <row r="65" spans="1:12" x14ac:dyDescent="0.25">
      <c r="A65" s="6"/>
      <c r="B65" s="3"/>
      <c r="C65" s="3"/>
      <c r="D65" s="3">
        <f>SUMPRODUCT(('outgoing - problema 1'!$A$2:$A$21=F65)*'outgoing - problema 1'!$B$2:$B$21)</f>
        <v>0</v>
      </c>
      <c r="E65" s="11">
        <f>SUMPRODUCT(('outgoing - problema 1'!$A$2:$A$21=F65)*'outgoing - problema 1'!$C$2:$C$21)</f>
        <v>0</v>
      </c>
      <c r="F65" s="11" t="str">
        <f>IFERROR(INDEX('outgoing - problema 1'!$A$2:$A$21,_xlfn.AGGREGATE(15,6,ROW($1:$1000)/('outgoing - problema 1'!$H$2:$H$21&lt;&gt;'outgoing - problema 1'!$G$2:$G$21)/('outgoing - problema 1'!$D$2:$D$21=$E$4),ROW(K7))),"-")</f>
        <v>-</v>
      </c>
      <c r="G65" s="3">
        <f>SUMPRODUCT(('outgoing - problema 1'!$A$2:$A$21=H65)*'outgoing - problema 1'!$B$2:$B$21)</f>
        <v>0</v>
      </c>
      <c r="H65" s="3">
        <f>SUMPRODUCT(('outgoing - problema 1'!$A$2:$A$21=P12)*'outgoing - problema 1'!$C$2:$C$21)</f>
        <v>0</v>
      </c>
      <c r="I65" s="3" t="str">
        <f>IFERROR(INDEX('outgoing - problema 1'!$A$2:$A$21,_xlfn.AGGREGATE(15,6,ROW($1:$1000)/('outgoing - problema 1'!$H$2:$H$21&lt;&gt;'outgoing - problema 1'!$G$2:$G$21)/('outgoing - problema 1'!$D$2:$D$21=$H$4),ROW(K7))),"-")</f>
        <v>-</v>
      </c>
      <c r="J65" s="3"/>
      <c r="K65" s="3"/>
      <c r="L65" s="12"/>
    </row>
    <row r="66" spans="1:12" x14ac:dyDescent="0.25">
      <c r="A66" s="6"/>
      <c r="B66" s="3"/>
      <c r="C66" s="3"/>
      <c r="D66" s="3">
        <f>SUMPRODUCT(('outgoing - problema 1'!$A$2:$A$21=F66)*'outgoing - problema 1'!$B$2:$B$21)</f>
        <v>0</v>
      </c>
      <c r="E66" s="11">
        <f>SUMPRODUCT(('outgoing - problema 1'!$A$2:$A$21=F66)*'outgoing - problema 1'!$C$2:$C$21)</f>
        <v>0</v>
      </c>
      <c r="F66" s="11" t="str">
        <f>IFERROR(INDEX('outgoing - problema 1'!$A$2:$A$21,_xlfn.AGGREGATE(15,6,ROW($1:$1000)/('outgoing - problema 1'!$H$2:$H$21&lt;&gt;'outgoing - problema 1'!$G$2:$G$21)/('outgoing - problema 1'!$D$2:$D$21=$E$4),ROW(K8))),"-")</f>
        <v>-</v>
      </c>
      <c r="G66" s="3">
        <f>SUMPRODUCT(('outgoing - problema 1'!$A$2:$A$21=H66)*'outgoing - problema 1'!$B$2:$B$21)</f>
        <v>0</v>
      </c>
      <c r="H66" s="3">
        <f>SUMPRODUCT(('outgoing - problema 1'!$A$2:$A$21=P13)*'outgoing - problema 1'!$C$2:$C$21)</f>
        <v>0</v>
      </c>
      <c r="I66" s="3" t="str">
        <f>IFERROR(INDEX('outgoing - problema 1'!$A$2:$A$21,_xlfn.AGGREGATE(15,6,ROW($1:$1000)/('outgoing - problema 1'!$H$2:$H$21&lt;&gt;'outgoing - problema 1'!$G$2:$G$21)/('outgoing - problema 1'!$D$2:$D$21=$H$4),ROW(K8))),"-")</f>
        <v>-</v>
      </c>
      <c r="J66" s="3"/>
      <c r="K66" s="3"/>
      <c r="L66" s="12"/>
    </row>
    <row r="67" spans="1:12" x14ac:dyDescent="0.25">
      <c r="A67" s="6"/>
      <c r="B67" s="3"/>
      <c r="C67" s="3"/>
      <c r="D67" s="3">
        <f>SUMPRODUCT(('outgoing - problema 1'!$A$2:$A$21=F67)*'outgoing - problema 1'!$B$2:$B$21)</f>
        <v>0</v>
      </c>
      <c r="E67" s="11">
        <f>SUMPRODUCT(('outgoing - problema 1'!$A$2:$A$21=F67)*'outgoing - problema 1'!$C$2:$C$21)</f>
        <v>0</v>
      </c>
      <c r="F67" s="11" t="str">
        <f>IFERROR(INDEX('outgoing - problema 1'!$A$2:$A$21,_xlfn.AGGREGATE(15,6,ROW($1:$1000)/('outgoing - problema 1'!$H$2:$H$21&lt;&gt;'outgoing - problema 1'!$G$2:$G$21)/('outgoing - problema 1'!$D$2:$D$21=$E$4),ROW(K9))),"-")</f>
        <v>-</v>
      </c>
      <c r="G67" s="3">
        <f>SUMPRODUCT(('outgoing - problema 1'!$A$2:$A$21=H67)*'outgoing - problema 1'!$B$2:$B$21)</f>
        <v>0</v>
      </c>
      <c r="H67" s="3">
        <f>SUMPRODUCT(('outgoing - problema 1'!$A$2:$A$21=P14)*'outgoing - problema 1'!$C$2:$C$21)</f>
        <v>0</v>
      </c>
      <c r="I67" s="3" t="str">
        <f>IFERROR(INDEX('outgoing - problema 1'!$A$2:$A$21,_xlfn.AGGREGATE(15,6,ROW($1:$1000)/('outgoing - problema 1'!$H$2:$H$21&lt;&gt;'outgoing - problema 1'!$G$2:$G$21)/('outgoing - problema 1'!$D$2:$D$21=$H$4),ROW(K9))),"-")</f>
        <v>-</v>
      </c>
      <c r="J67" s="3"/>
      <c r="K67" s="3"/>
      <c r="L67" s="12"/>
    </row>
    <row r="68" spans="1:12" x14ac:dyDescent="0.25">
      <c r="A68" s="6"/>
      <c r="B68" s="3"/>
      <c r="C68" s="3"/>
      <c r="D68" s="3">
        <f>SUMPRODUCT(('outgoing - problema 1'!$A$2:$A$21=F68)*'outgoing - problema 1'!$B$2:$B$21)</f>
        <v>0</v>
      </c>
      <c r="E68" s="11">
        <f>SUMPRODUCT(('outgoing - problema 1'!$A$2:$A$21=F68)*'outgoing - problema 1'!$C$2:$C$21)</f>
        <v>0</v>
      </c>
      <c r="F68" s="11" t="str">
        <f>IFERROR(INDEX('outgoing - problema 1'!$A$2:$A$21,_xlfn.AGGREGATE(15,6,ROW($1:$1000)/('outgoing - problema 1'!$H$2:$H$21&lt;&gt;'outgoing - problema 1'!$G$2:$G$21)/('outgoing - problema 1'!$D$2:$D$21=$E$4),ROW(K10))),"-")</f>
        <v>-</v>
      </c>
      <c r="G68" s="3">
        <f>SUMPRODUCT(('outgoing - problema 1'!$A$2:$A$21=H68)*'outgoing - problema 1'!$B$2:$B$21)</f>
        <v>0</v>
      </c>
      <c r="H68" s="3">
        <f>SUMPRODUCT(('outgoing - problema 1'!$A$2:$A$21=P15)*'outgoing - problema 1'!$C$2:$C$21)</f>
        <v>0</v>
      </c>
      <c r="I68" s="3" t="str">
        <f>IFERROR(INDEX('outgoing - problema 1'!$A$2:$A$21,_xlfn.AGGREGATE(15,6,ROW($1:$1000)/('outgoing - problema 1'!$H$2:$H$21&lt;&gt;'outgoing - problema 1'!$G$2:$G$21)/('outgoing - problema 1'!$D$2:$D$21=$H$4),ROW(K10))),"-")</f>
        <v>-</v>
      </c>
      <c r="J68" s="3"/>
      <c r="K68" s="3"/>
      <c r="L68" s="12"/>
    </row>
    <row r="69" spans="1:12" x14ac:dyDescent="0.25">
      <c r="A69" s="6"/>
      <c r="B69" s="3"/>
      <c r="C69" s="3"/>
      <c r="D69" s="3">
        <f>SUMPRODUCT(('outgoing - problema 1'!$A$2:$A$21=F69)*'outgoing - problema 1'!$B$2:$B$21)</f>
        <v>0</v>
      </c>
      <c r="E69" s="11">
        <f>SUMPRODUCT(('outgoing - problema 1'!$A$2:$A$21=F69)*'outgoing - problema 1'!$C$2:$C$21)</f>
        <v>0</v>
      </c>
      <c r="F69" s="11" t="str">
        <f>IFERROR(INDEX('outgoing - problema 1'!$A$2:$A$21,_xlfn.AGGREGATE(15,6,ROW($1:$1000)/('outgoing - problema 1'!$H$2:$H$21&lt;&gt;'outgoing - problema 1'!$G$2:$G$21)/('outgoing - problema 1'!$D$2:$D$21=$E$4),ROW(K11))),"-")</f>
        <v>-</v>
      </c>
      <c r="G69" s="3">
        <f>SUMPRODUCT(('outgoing - problema 1'!$A$2:$A$21=H69)*'outgoing - problema 1'!$B$2:$B$21)</f>
        <v>0</v>
      </c>
      <c r="H69" s="3">
        <f>SUMPRODUCT(('outgoing - problema 1'!$A$2:$A$21=P16)*'outgoing - problema 1'!$C$2:$C$21)</f>
        <v>0</v>
      </c>
      <c r="I69" s="3" t="str">
        <f>IFERROR(INDEX('outgoing - problema 1'!$A$2:$A$21,_xlfn.AGGREGATE(15,6,ROW($1:$1000)/('outgoing - problema 1'!$H$2:$H$21&lt;&gt;'outgoing - problema 1'!$G$2:$G$21)/('outgoing - problema 1'!$D$2:$D$21=$H$4),ROW(K11))),"-")</f>
        <v>-</v>
      </c>
      <c r="J69" s="3"/>
      <c r="K69" s="3"/>
      <c r="L69" s="12"/>
    </row>
    <row r="70" spans="1:12" x14ac:dyDescent="0.25">
      <c r="A70" s="6"/>
      <c r="B70" s="3"/>
      <c r="C70" s="3"/>
      <c r="D70" s="3">
        <f>SUMPRODUCT(('outgoing - problema 1'!$A$2:$A$21=F70)*'outgoing - problema 1'!$B$2:$B$21)</f>
        <v>0</v>
      </c>
      <c r="E70" s="11">
        <f>SUMPRODUCT(('outgoing - problema 1'!$A$2:$A$21=F70)*'outgoing - problema 1'!$C$2:$C$21)</f>
        <v>0</v>
      </c>
      <c r="F70" s="11" t="str">
        <f>IFERROR(INDEX('outgoing - problema 1'!$A$2:$A$21,_xlfn.AGGREGATE(15,6,ROW($1:$1000)/('outgoing - problema 1'!$H$2:$H$21&lt;&gt;'outgoing - problema 1'!$G$2:$G$21)/('outgoing - problema 1'!$D$2:$D$21=$E$4),ROW(K12))),"-")</f>
        <v>-</v>
      </c>
      <c r="G70" s="3">
        <f>SUMPRODUCT(('outgoing - problema 1'!$A$2:$A$21=H70)*'outgoing - problema 1'!$B$2:$B$21)</f>
        <v>0</v>
      </c>
      <c r="H70" s="3">
        <f>SUMPRODUCT(('outgoing - problema 1'!$A$2:$A$21=P17)*'outgoing - problema 1'!$C$2:$C$21)</f>
        <v>0</v>
      </c>
      <c r="I70" s="3" t="str">
        <f>IFERROR(INDEX('outgoing - problema 1'!$A$2:$A$21,_xlfn.AGGREGATE(15,6,ROW($1:$1000)/('outgoing - problema 1'!$H$2:$H$21&lt;&gt;'outgoing - problema 1'!$G$2:$G$21)/('outgoing - problema 1'!$D$2:$D$21=$H$4),ROW(K12))),"-")</f>
        <v>-</v>
      </c>
      <c r="J70" s="3"/>
      <c r="K70" s="3"/>
      <c r="L70" s="12"/>
    </row>
    <row r="71" spans="1:12" x14ac:dyDescent="0.25">
      <c r="A71" s="6"/>
      <c r="B71" s="3"/>
      <c r="C71" s="3"/>
      <c r="D71" s="3">
        <f>SUMPRODUCT(('outgoing - problema 1'!$A$2:$A$21=F71)*'outgoing - problema 1'!$B$2:$B$21)</f>
        <v>0</v>
      </c>
      <c r="E71" s="11">
        <f>SUMPRODUCT(('outgoing - problema 1'!$A$2:$A$21=F71)*'outgoing - problema 1'!$C$2:$C$21)</f>
        <v>0</v>
      </c>
      <c r="F71" s="11" t="str">
        <f>IFERROR(INDEX('outgoing - problema 1'!$A$2:$A$21,_xlfn.AGGREGATE(15,6,ROW($1:$1000)/('outgoing - problema 1'!$H$2:$H$21&lt;&gt;'outgoing - problema 1'!$G$2:$G$21)/('outgoing - problema 1'!$D$2:$D$21=$E$4),ROW(K13))),"-")</f>
        <v>-</v>
      </c>
      <c r="G71" s="3">
        <f>SUMPRODUCT(('outgoing - problema 1'!$A$2:$A$21=H71)*'outgoing - problema 1'!$B$2:$B$21)</f>
        <v>0</v>
      </c>
      <c r="H71" s="3">
        <f>SUMPRODUCT(('outgoing - problema 1'!$A$2:$A$21=P18)*'outgoing - problema 1'!$C$2:$C$21)</f>
        <v>0</v>
      </c>
      <c r="I71" s="3" t="str">
        <f>IFERROR(INDEX('outgoing - problema 1'!$A$2:$A$21,_xlfn.AGGREGATE(15,6,ROW($1:$1000)/('outgoing - problema 1'!$H$2:$H$21&lt;&gt;'outgoing - problema 1'!$G$2:$G$21)/('outgoing - problema 1'!$D$2:$D$21=$H$4),ROW(K13))),"-")</f>
        <v>-</v>
      </c>
      <c r="J71" s="3"/>
      <c r="K71" s="3"/>
      <c r="L71" s="12"/>
    </row>
    <row r="72" spans="1:12" x14ac:dyDescent="0.25">
      <c r="A72" s="6"/>
      <c r="B72" s="3"/>
      <c r="C72" s="3"/>
      <c r="D72" s="3">
        <f>SUMPRODUCT(('outgoing - problema 1'!$A$2:$A$21=F72)*'outgoing - problema 1'!$B$2:$B$21)</f>
        <v>0</v>
      </c>
      <c r="E72" s="11">
        <f>SUMPRODUCT(('outgoing - problema 1'!$A$2:$A$21=F72)*'outgoing - problema 1'!$C$2:$C$21)</f>
        <v>0</v>
      </c>
      <c r="F72" s="11" t="str">
        <f>IFERROR(INDEX('outgoing - problema 1'!$A$2:$A$21,_xlfn.AGGREGATE(15,6,ROW($1:$1000)/('outgoing - problema 1'!$H$2:$H$21&lt;&gt;'outgoing - problema 1'!$G$2:$G$21)/('outgoing - problema 1'!$D$2:$D$21=$E$4),ROW(K14))),"-")</f>
        <v>-</v>
      </c>
      <c r="G72" s="3">
        <f>SUMPRODUCT(('outgoing - problema 1'!$A$2:$A$21=H72)*'outgoing - problema 1'!$B$2:$B$21)</f>
        <v>0</v>
      </c>
      <c r="H72" s="3">
        <f>SUMPRODUCT(('outgoing - problema 1'!$A$2:$A$21=P19)*'outgoing - problema 1'!$C$2:$C$21)</f>
        <v>0</v>
      </c>
      <c r="I72" s="3" t="str">
        <f>IFERROR(INDEX('outgoing - problema 1'!$A$2:$A$21,_xlfn.AGGREGATE(15,6,ROW($1:$1000)/('outgoing - problema 1'!$H$2:$H$21&lt;&gt;'outgoing - problema 1'!$G$2:$G$21)/('outgoing - problema 1'!$D$2:$D$21=$H$4),ROW(K14))),"-")</f>
        <v>-</v>
      </c>
      <c r="J72" s="3"/>
      <c r="K72" s="3"/>
      <c r="L72" s="12"/>
    </row>
    <row r="73" spans="1:12" x14ac:dyDescent="0.25">
      <c r="A73" s="6"/>
      <c r="B73" s="3"/>
      <c r="C73" s="3"/>
      <c r="D73" s="3">
        <f>SUMPRODUCT(('outgoing - problema 1'!$A$2:$A$21=F73)*'outgoing - problema 1'!$B$2:$B$21)</f>
        <v>0</v>
      </c>
      <c r="E73" s="11">
        <f>SUMPRODUCT(('outgoing - problema 1'!$A$2:$A$21=F73)*'outgoing - problema 1'!$C$2:$C$21)</f>
        <v>0</v>
      </c>
      <c r="F73" s="11" t="str">
        <f>IFERROR(INDEX('outgoing - problema 1'!$A$2:$A$21,_xlfn.AGGREGATE(15,6,ROW($1:$1000)/('outgoing - problema 1'!$H$2:$H$21&lt;&gt;'outgoing - problema 1'!$G$2:$G$21)/('outgoing - problema 1'!$D$2:$D$21=$E$4),ROW(K15))),"-")</f>
        <v>-</v>
      </c>
      <c r="G73" s="3">
        <f>SUMPRODUCT(('outgoing - problema 1'!$A$2:$A$21=H73)*'outgoing - problema 1'!$B$2:$B$21)</f>
        <v>0</v>
      </c>
      <c r="H73" s="3">
        <f>SUMPRODUCT(('outgoing - problema 1'!$A$2:$A$21=P20)*'outgoing - problema 1'!$C$2:$C$21)</f>
        <v>0</v>
      </c>
      <c r="I73" s="3" t="str">
        <f>IFERROR(INDEX('outgoing - problema 1'!$A$2:$A$21,_xlfn.AGGREGATE(15,6,ROW($1:$1000)/('outgoing - problema 1'!$H$2:$H$21&lt;&gt;'outgoing - problema 1'!$G$2:$G$21)/('outgoing - problema 1'!$D$2:$D$21=$H$4),ROW(K15))),"-")</f>
        <v>-</v>
      </c>
      <c r="J73" s="3"/>
      <c r="K73" s="3"/>
      <c r="L73" s="12"/>
    </row>
    <row r="74" spans="1:12" x14ac:dyDescent="0.25">
      <c r="A74" s="6"/>
      <c r="B74" s="3"/>
      <c r="C74" s="3"/>
      <c r="D74" s="3">
        <f>SUMPRODUCT(('outgoing - problema 1'!$A$2:$A$21=F74)*'outgoing - problema 1'!$B$2:$B$21)</f>
        <v>0</v>
      </c>
      <c r="E74" s="11">
        <f>SUMPRODUCT(('outgoing - problema 1'!$A$2:$A$21=F74)*'outgoing - problema 1'!$C$2:$C$21)</f>
        <v>0</v>
      </c>
      <c r="F74" s="11" t="str">
        <f>IFERROR(INDEX('outgoing - problema 1'!$A$2:$A$21,_xlfn.AGGREGATE(15,6,ROW($1:$1000)/('outgoing - problema 1'!$H$2:$H$21&lt;&gt;'outgoing - problema 1'!$G$2:$G$21)/('outgoing - problema 1'!$D$2:$D$21=$E$4),ROW(K16))),"-")</f>
        <v>-</v>
      </c>
      <c r="G74" s="3">
        <f>SUMPRODUCT(('outgoing - problema 1'!$A$2:$A$21=H74)*'outgoing - problema 1'!$B$2:$B$21)</f>
        <v>0</v>
      </c>
      <c r="H74" s="3">
        <f>SUMPRODUCT(('outgoing - problema 1'!$A$2:$A$21=P21)*'outgoing - problema 1'!$C$2:$C$21)</f>
        <v>0</v>
      </c>
      <c r="I74" s="3" t="str">
        <f>IFERROR(INDEX('outgoing - problema 1'!$A$2:$A$21,_xlfn.AGGREGATE(15,6,ROW($1:$1000)/('outgoing - problema 1'!$H$2:$H$21&lt;&gt;'outgoing - problema 1'!$G$2:$G$21)/('outgoing - problema 1'!$D$2:$D$21=$H$4),ROW(K16))),"-")</f>
        <v>-</v>
      </c>
      <c r="J74" s="3"/>
      <c r="K74" s="3"/>
      <c r="L74" s="12"/>
    </row>
    <row r="75" spans="1:12" x14ac:dyDescent="0.25">
      <c r="A75" s="6"/>
      <c r="B75" s="3"/>
      <c r="C75" s="3"/>
      <c r="D75" s="3">
        <f>SUMPRODUCT(('outgoing - problema 1'!$A$2:$A$21=F75)*'outgoing - problema 1'!$B$2:$B$21)</f>
        <v>0</v>
      </c>
      <c r="E75" s="11">
        <f>SUMPRODUCT(('outgoing - problema 1'!$A$2:$A$21=F75)*'outgoing - problema 1'!$C$2:$C$21)</f>
        <v>0</v>
      </c>
      <c r="F75" s="11" t="str">
        <f>IFERROR(INDEX('outgoing - problema 1'!$A$2:$A$21,_xlfn.AGGREGATE(15,6,ROW($1:$1000)/('outgoing - problema 1'!$H$2:$H$21&lt;&gt;'outgoing - problema 1'!$G$2:$G$21)/('outgoing - problema 1'!$D$2:$D$21=$E$4),ROW(K17))),"-")</f>
        <v>-</v>
      </c>
      <c r="G75" s="3">
        <f>SUMPRODUCT(('outgoing - problema 1'!$A$2:$A$21=H75)*'outgoing - problema 1'!$B$2:$B$21)</f>
        <v>0</v>
      </c>
      <c r="H75" s="3">
        <f>SUMPRODUCT(('outgoing - problema 1'!$A$2:$A$21=P22)*'outgoing - problema 1'!$C$2:$C$21)</f>
        <v>0</v>
      </c>
      <c r="I75" s="3" t="str">
        <f>IFERROR(INDEX('outgoing - problema 1'!$A$2:$A$21,_xlfn.AGGREGATE(15,6,ROW($1:$1000)/('outgoing - problema 1'!$H$2:$H$21&lt;&gt;'outgoing - problema 1'!$G$2:$G$21)/('outgoing - problema 1'!$D$2:$D$21=$H$4),ROW(K17))),"-")</f>
        <v>-</v>
      </c>
      <c r="J75" s="3"/>
      <c r="K75" s="3"/>
      <c r="L75" s="12"/>
    </row>
    <row r="76" spans="1:12" x14ac:dyDescent="0.25">
      <c r="A76" s="6"/>
      <c r="B76" s="3"/>
      <c r="C76" s="3"/>
      <c r="D76" s="3"/>
      <c r="E76" s="11"/>
      <c r="F76" s="11"/>
      <c r="G76" s="3"/>
      <c r="H76" s="3"/>
      <c r="I76" s="3" t="str">
        <f>IFERROR(INDEX('outgoing - problema 1'!$A$2:$A$21,_xlfn.AGGREGATE(15,6,ROW($1:$1000)/('outgoing - problema 1'!$H$2:$H$21&lt;&gt;'outgoing - problema 1'!$G$2:$G$21)/('outgoing - problema 1'!$D$2:$D$21=$H$4),ROW(K18))),"")</f>
        <v/>
      </c>
      <c r="J76" s="3"/>
      <c r="K76" s="3"/>
      <c r="L76" s="12"/>
    </row>
    <row r="77" spans="1:12" ht="15.75" thickBot="1" x14ac:dyDescent="0.3">
      <c r="A77" s="9"/>
      <c r="B77" s="5"/>
      <c r="C77" s="5"/>
      <c r="D77" s="5"/>
      <c r="E77" s="32"/>
      <c r="F77" s="32"/>
      <c r="G77" s="5"/>
      <c r="H77" s="5"/>
      <c r="I77" s="5"/>
      <c r="J77" s="5"/>
      <c r="K77" s="5"/>
      <c r="L77" s="14"/>
    </row>
    <row r="78" spans="1:12" x14ac:dyDescent="0.25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12"/>
    </row>
    <row r="79" spans="1:12" ht="15.75" thickBot="1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4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 filterMode="1"/>
  <dimension ref="A1:I21"/>
  <sheetViews>
    <sheetView zoomScale="115" zoomScaleNormal="115" workbookViewId="0">
      <selection activeCell="E4" sqref="E4"/>
    </sheetView>
  </sheetViews>
  <sheetFormatPr defaultRowHeight="15" x14ac:dyDescent="0.25"/>
  <cols>
    <col min="1" max="1" width="18.28515625" bestFit="1" customWidth="1"/>
    <col min="2" max="2" width="11" bestFit="1" customWidth="1"/>
    <col min="3" max="3" width="10" bestFit="1" customWidth="1"/>
    <col min="4" max="4" width="11.85546875" style="11" bestFit="1" customWidth="1"/>
    <col min="6" max="6" width="18.28515625" bestFit="1" customWidth="1"/>
    <col min="7" max="7" width="6.28515625" customWidth="1"/>
    <col min="8" max="8" width="6.140625" customWidth="1"/>
  </cols>
  <sheetData>
    <row r="1" spans="1:9" x14ac:dyDescent="0.25">
      <c r="A1" s="2" t="s">
        <v>3</v>
      </c>
      <c r="B1" s="10" t="s">
        <v>0</v>
      </c>
      <c r="C1" s="10" t="s">
        <v>26</v>
      </c>
      <c r="D1" s="25" t="s">
        <v>27</v>
      </c>
      <c r="E1" s="1"/>
      <c r="F1" s="1"/>
      <c r="G1" s="1"/>
      <c r="H1" s="1"/>
    </row>
    <row r="2" spans="1:9" x14ac:dyDescent="0.25">
      <c r="A2" s="1" t="s">
        <v>4</v>
      </c>
      <c r="B2" s="1">
        <v>424</v>
      </c>
      <c r="C2" s="1">
        <v>0</v>
      </c>
      <c r="D2" s="26">
        <v>42860</v>
      </c>
      <c r="E2" s="1"/>
      <c r="F2" s="1" t="s">
        <v>4</v>
      </c>
      <c r="G2" s="1" t="str">
        <f>IF(B2&gt;0,"EUR",IF(C2&gt;0,"PLN",""))</f>
        <v>EUR</v>
      </c>
      <c r="H2" s="1" t="str">
        <f>IF(C2&gt;0,"PLN",IF(B2&gt;0,"EUR",""))</f>
        <v>EUR</v>
      </c>
      <c r="I2" s="11" t="str">
        <f>IF(G2=H2,"","Controlla pagamento in 2 valute")</f>
        <v/>
      </c>
    </row>
    <row r="3" spans="1:9" x14ac:dyDescent="0.25">
      <c r="A3" s="1" t="s">
        <v>5</v>
      </c>
      <c r="B3" s="1">
        <v>962</v>
      </c>
      <c r="C3" s="1">
        <v>0</v>
      </c>
      <c r="D3" s="26">
        <v>42860</v>
      </c>
      <c r="E3" s="1"/>
      <c r="F3" s="1" t="s">
        <v>5</v>
      </c>
      <c r="G3" s="1" t="str">
        <f t="shared" ref="G3:G21" si="0">IF(B3&gt;0,"EUR",IF(C3&gt;0,"PLN",""))</f>
        <v>EUR</v>
      </c>
      <c r="H3" s="11" t="str">
        <f t="shared" ref="H3:H21" si="1">IF(C3&gt;0,"PLN",IF(B3&gt;0,"EUR",""))</f>
        <v>EUR</v>
      </c>
      <c r="I3" s="11" t="str">
        <f t="shared" ref="I3:I21" si="2">IF(G3=H3,"","Controlla pagamento in 2 valute")</f>
        <v/>
      </c>
    </row>
    <row r="4" spans="1:9" x14ac:dyDescent="0.25">
      <c r="A4" s="1" t="s">
        <v>6</v>
      </c>
      <c r="B4" s="1">
        <v>0</v>
      </c>
      <c r="C4" s="1">
        <v>150</v>
      </c>
      <c r="D4" s="26">
        <v>42860</v>
      </c>
      <c r="E4" s="1"/>
      <c r="F4" s="1" t="s">
        <v>6</v>
      </c>
      <c r="G4" s="1" t="str">
        <f t="shared" si="0"/>
        <v>PLN</v>
      </c>
      <c r="H4" s="11" t="str">
        <f t="shared" si="1"/>
        <v>PLN</v>
      </c>
      <c r="I4" s="11" t="str">
        <f t="shared" si="2"/>
        <v/>
      </c>
    </row>
    <row r="5" spans="1:9" x14ac:dyDescent="0.25">
      <c r="A5" s="1" t="s">
        <v>7</v>
      </c>
      <c r="B5" s="1">
        <v>0</v>
      </c>
      <c r="C5" s="1">
        <v>242</v>
      </c>
      <c r="D5" s="26">
        <v>42860</v>
      </c>
      <c r="E5" s="1"/>
      <c r="F5" s="1" t="s">
        <v>7</v>
      </c>
      <c r="G5" s="1" t="str">
        <f t="shared" si="0"/>
        <v>PLN</v>
      </c>
      <c r="H5" s="11" t="str">
        <f t="shared" si="1"/>
        <v>PLN</v>
      </c>
      <c r="I5" s="11" t="str">
        <f t="shared" si="2"/>
        <v/>
      </c>
    </row>
    <row r="6" spans="1:9" x14ac:dyDescent="0.25">
      <c r="A6" s="1" t="s">
        <v>8</v>
      </c>
      <c r="B6" s="1">
        <v>614</v>
      </c>
      <c r="C6" s="1">
        <v>0</v>
      </c>
      <c r="D6" s="26">
        <v>42860</v>
      </c>
      <c r="E6" s="1"/>
      <c r="F6" s="1" t="s">
        <v>8</v>
      </c>
      <c r="G6" s="1" t="str">
        <f t="shared" si="0"/>
        <v>EUR</v>
      </c>
      <c r="H6" s="11" t="str">
        <f t="shared" si="1"/>
        <v>EUR</v>
      </c>
      <c r="I6" s="11" t="str">
        <f t="shared" si="2"/>
        <v/>
      </c>
    </row>
    <row r="7" spans="1:9" x14ac:dyDescent="0.25">
      <c r="A7" s="1" t="s">
        <v>9</v>
      </c>
      <c r="B7" s="1">
        <v>618</v>
      </c>
      <c r="C7" s="1">
        <v>0</v>
      </c>
      <c r="D7" s="26">
        <v>42860</v>
      </c>
      <c r="E7" s="1"/>
      <c r="F7" s="1" t="s">
        <v>9</v>
      </c>
      <c r="G7" s="1" t="str">
        <f t="shared" si="0"/>
        <v>EUR</v>
      </c>
      <c r="H7" s="11" t="str">
        <f t="shared" si="1"/>
        <v>EUR</v>
      </c>
      <c r="I7" s="11" t="str">
        <f t="shared" si="2"/>
        <v/>
      </c>
    </row>
    <row r="8" spans="1:9" x14ac:dyDescent="0.25">
      <c r="A8" s="1" t="s">
        <v>10</v>
      </c>
      <c r="B8" s="1">
        <v>0</v>
      </c>
      <c r="C8" s="1">
        <v>404</v>
      </c>
      <c r="D8" s="26">
        <v>42860</v>
      </c>
      <c r="E8" s="1"/>
      <c r="F8" s="1" t="s">
        <v>10</v>
      </c>
      <c r="G8" s="1" t="str">
        <f t="shared" si="0"/>
        <v>PLN</v>
      </c>
      <c r="H8" s="11" t="str">
        <f t="shared" si="1"/>
        <v>PLN</v>
      </c>
      <c r="I8" s="11" t="str">
        <f t="shared" si="2"/>
        <v/>
      </c>
    </row>
    <row r="9" spans="1:9" x14ac:dyDescent="0.25">
      <c r="A9" s="1" t="s">
        <v>11</v>
      </c>
      <c r="B9" s="1">
        <v>0</v>
      </c>
      <c r="C9" s="1">
        <v>348</v>
      </c>
      <c r="D9" s="26">
        <v>42860</v>
      </c>
      <c r="E9" s="1"/>
      <c r="F9" s="1" t="s">
        <v>11</v>
      </c>
      <c r="G9" s="1" t="str">
        <f t="shared" si="0"/>
        <v>PLN</v>
      </c>
      <c r="H9" s="11" t="str">
        <f t="shared" si="1"/>
        <v>PLN</v>
      </c>
      <c r="I9" s="11" t="str">
        <f t="shared" si="2"/>
        <v/>
      </c>
    </row>
    <row r="10" spans="1:9" x14ac:dyDescent="0.25">
      <c r="A10" s="1" t="s">
        <v>12</v>
      </c>
      <c r="B10" s="1">
        <v>312</v>
      </c>
      <c r="C10" s="1">
        <v>0</v>
      </c>
      <c r="D10" s="26">
        <v>42860</v>
      </c>
      <c r="E10" s="1"/>
      <c r="F10" s="1" t="s">
        <v>12</v>
      </c>
      <c r="G10" s="1" t="str">
        <f t="shared" si="0"/>
        <v>EUR</v>
      </c>
      <c r="H10" s="11" t="str">
        <f t="shared" si="1"/>
        <v>EUR</v>
      </c>
      <c r="I10" s="11" t="str">
        <f t="shared" si="2"/>
        <v/>
      </c>
    </row>
    <row r="11" spans="1:9" x14ac:dyDescent="0.25">
      <c r="A11" s="1" t="s">
        <v>13</v>
      </c>
      <c r="B11" s="1">
        <v>235</v>
      </c>
      <c r="C11" s="1">
        <v>0</v>
      </c>
      <c r="D11" s="26">
        <v>42860</v>
      </c>
      <c r="E11" s="1"/>
      <c r="F11" s="1" t="s">
        <v>13</v>
      </c>
      <c r="G11" s="1" t="str">
        <f t="shared" si="0"/>
        <v>EUR</v>
      </c>
      <c r="H11" s="11" t="str">
        <f t="shared" si="1"/>
        <v>EUR</v>
      </c>
      <c r="I11" s="11" t="str">
        <f t="shared" si="2"/>
        <v/>
      </c>
    </row>
    <row r="12" spans="1:9" x14ac:dyDescent="0.25">
      <c r="A12" s="1" t="s">
        <v>14</v>
      </c>
      <c r="B12" s="1">
        <v>172</v>
      </c>
      <c r="C12" s="1">
        <v>0</v>
      </c>
      <c r="D12" s="26">
        <v>42860</v>
      </c>
      <c r="E12" s="1"/>
      <c r="F12" s="1" t="s">
        <v>14</v>
      </c>
      <c r="G12" s="1" t="str">
        <f t="shared" si="0"/>
        <v>EUR</v>
      </c>
      <c r="H12" s="11" t="str">
        <f t="shared" si="1"/>
        <v>EUR</v>
      </c>
      <c r="I12" s="11" t="str">
        <f t="shared" si="2"/>
        <v/>
      </c>
    </row>
    <row r="13" spans="1:9" x14ac:dyDescent="0.25">
      <c r="A13" s="30" t="s">
        <v>15</v>
      </c>
      <c r="B13" s="30">
        <v>621</v>
      </c>
      <c r="C13" s="30">
        <v>0</v>
      </c>
      <c r="D13" s="29">
        <v>42861</v>
      </c>
      <c r="E13" s="1"/>
      <c r="F13" s="28" t="s">
        <v>15</v>
      </c>
      <c r="G13" s="28" t="str">
        <f t="shared" si="0"/>
        <v>EUR</v>
      </c>
      <c r="H13" s="28" t="str">
        <f t="shared" si="1"/>
        <v>EUR</v>
      </c>
      <c r="I13" s="11" t="str">
        <f t="shared" si="2"/>
        <v/>
      </c>
    </row>
    <row r="14" spans="1:9" x14ac:dyDescent="0.25">
      <c r="A14" s="1" t="s">
        <v>16</v>
      </c>
      <c r="B14" s="1">
        <v>303</v>
      </c>
      <c r="C14" s="1">
        <v>437</v>
      </c>
      <c r="D14" s="26">
        <v>42860</v>
      </c>
      <c r="E14" s="1"/>
      <c r="F14" s="1" t="s">
        <v>16</v>
      </c>
      <c r="G14" s="1" t="str">
        <f t="shared" si="0"/>
        <v>EUR</v>
      </c>
      <c r="H14" s="11" t="str">
        <f t="shared" si="1"/>
        <v>PLN</v>
      </c>
      <c r="I14" s="11" t="str">
        <f t="shared" si="2"/>
        <v>Controlla pagamento in 2 valute</v>
      </c>
    </row>
    <row r="15" spans="1:9" x14ac:dyDescent="0.25">
      <c r="A15" s="1" t="s">
        <v>17</v>
      </c>
      <c r="B15" s="1">
        <v>0</v>
      </c>
      <c r="C15" s="1">
        <v>974</v>
      </c>
      <c r="D15" s="26">
        <v>42860</v>
      </c>
      <c r="E15" s="1"/>
      <c r="F15" s="1" t="s">
        <v>17</v>
      </c>
      <c r="G15" s="1" t="str">
        <f t="shared" si="0"/>
        <v>PLN</v>
      </c>
      <c r="H15" s="11" t="str">
        <f t="shared" si="1"/>
        <v>PLN</v>
      </c>
      <c r="I15" s="11" t="str">
        <f t="shared" si="2"/>
        <v/>
      </c>
    </row>
    <row r="16" spans="1:9" x14ac:dyDescent="0.25">
      <c r="A16" s="1" t="s">
        <v>18</v>
      </c>
      <c r="B16" s="1">
        <v>920</v>
      </c>
      <c r="C16" s="1">
        <v>0</v>
      </c>
      <c r="D16" s="26">
        <v>42860</v>
      </c>
      <c r="E16" s="1"/>
      <c r="F16" s="1" t="s">
        <v>18</v>
      </c>
      <c r="G16" s="1" t="str">
        <f t="shared" si="0"/>
        <v>EUR</v>
      </c>
      <c r="H16" s="11" t="str">
        <f t="shared" si="1"/>
        <v>EUR</v>
      </c>
      <c r="I16" s="11" t="str">
        <f t="shared" si="2"/>
        <v/>
      </c>
    </row>
    <row r="17" spans="1:9" x14ac:dyDescent="0.25">
      <c r="A17" s="1" t="s">
        <v>19</v>
      </c>
      <c r="B17" s="1">
        <v>0</v>
      </c>
      <c r="C17" s="1">
        <v>459</v>
      </c>
      <c r="D17" s="26">
        <v>42860</v>
      </c>
      <c r="E17" s="1"/>
      <c r="F17" s="1" t="s">
        <v>19</v>
      </c>
      <c r="G17" s="1" t="str">
        <f t="shared" si="0"/>
        <v>PLN</v>
      </c>
      <c r="H17" s="11" t="str">
        <f t="shared" si="1"/>
        <v>PLN</v>
      </c>
      <c r="I17" s="11" t="str">
        <f t="shared" si="2"/>
        <v/>
      </c>
    </row>
    <row r="18" spans="1:9" x14ac:dyDescent="0.25">
      <c r="A18" s="1" t="s">
        <v>20</v>
      </c>
      <c r="B18" s="1">
        <v>320</v>
      </c>
      <c r="C18" s="1">
        <v>0</v>
      </c>
      <c r="D18" s="26">
        <v>42860</v>
      </c>
      <c r="E18" s="1"/>
      <c r="F18" s="1" t="s">
        <v>20</v>
      </c>
      <c r="G18" s="1" t="str">
        <f t="shared" si="0"/>
        <v>EUR</v>
      </c>
      <c r="H18" s="11" t="str">
        <f t="shared" si="1"/>
        <v>EUR</v>
      </c>
      <c r="I18" s="11" t="str">
        <f t="shared" si="2"/>
        <v/>
      </c>
    </row>
    <row r="19" spans="1:9" hidden="1" x14ac:dyDescent="0.25">
      <c r="A19" s="1" t="s">
        <v>21</v>
      </c>
      <c r="B19" s="1">
        <v>0</v>
      </c>
      <c r="C19" s="1">
        <v>0</v>
      </c>
      <c r="E19" s="1"/>
      <c r="F19" s="1" t="s">
        <v>21</v>
      </c>
      <c r="G19" s="1" t="str">
        <f t="shared" si="0"/>
        <v/>
      </c>
      <c r="H19" s="11" t="str">
        <f t="shared" si="1"/>
        <v/>
      </c>
      <c r="I19" s="11" t="str">
        <f t="shared" si="2"/>
        <v/>
      </c>
    </row>
    <row r="20" spans="1:9" x14ac:dyDescent="0.25">
      <c r="A20" s="1" t="s">
        <v>22</v>
      </c>
      <c r="B20" s="1">
        <v>534</v>
      </c>
      <c r="C20" s="1">
        <v>598</v>
      </c>
      <c r="D20" s="26">
        <v>42860</v>
      </c>
      <c r="E20" s="1"/>
      <c r="F20" s="1" t="s">
        <v>22</v>
      </c>
      <c r="G20" s="1" t="str">
        <f t="shared" si="0"/>
        <v>EUR</v>
      </c>
      <c r="H20" s="11" t="str">
        <f t="shared" si="1"/>
        <v>PLN</v>
      </c>
      <c r="I20" s="11" t="str">
        <f t="shared" si="2"/>
        <v>Controlla pagamento in 2 valute</v>
      </c>
    </row>
    <row r="21" spans="1:9" x14ac:dyDescent="0.25">
      <c r="A21" s="1" t="s">
        <v>23</v>
      </c>
      <c r="B21" s="1">
        <v>916</v>
      </c>
      <c r="C21" s="1">
        <v>776</v>
      </c>
      <c r="D21" s="26">
        <v>42860</v>
      </c>
      <c r="E21" s="1"/>
      <c r="F21" s="1" t="s">
        <v>23</v>
      </c>
      <c r="G21" s="1" t="str">
        <f t="shared" si="0"/>
        <v>EUR</v>
      </c>
      <c r="H21" s="11" t="str">
        <f t="shared" si="1"/>
        <v>PLN</v>
      </c>
      <c r="I21" s="11" t="str">
        <f t="shared" si="2"/>
        <v>Controlla pagamento in 2 valute</v>
      </c>
    </row>
  </sheetData>
  <autoFilter ref="F1:H21">
    <filterColumn colId="1">
      <customFilters>
        <customFilter operator="notEqual" val=" "/>
      </customFilters>
    </filterColumn>
  </autoFilter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 - problema1</vt:lpstr>
      <vt:lpstr>outgoing - problema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D'Hallewin</dc:creator>
  <cp:lastModifiedBy>Gianfranco .</cp:lastModifiedBy>
  <dcterms:created xsi:type="dcterms:W3CDTF">2017-05-07T13:00:23Z</dcterms:created>
  <dcterms:modified xsi:type="dcterms:W3CDTF">2017-05-10T17:37:39Z</dcterms:modified>
</cp:coreProperties>
</file>